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410" windowHeight="10485"/>
  </bookViews>
  <sheets>
    <sheet name="1 Аналитика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H399" i="1"/>
  <c r="H241" s="1"/>
  <c r="Q241"/>
  <c r="P241"/>
  <c r="P286" l="1"/>
  <c r="Q527"/>
  <c r="Q519"/>
  <c r="Q509" s="1"/>
  <c r="Q515"/>
  <c r="Q511"/>
  <c r="Q500"/>
  <c r="Q499" s="1"/>
  <c r="Q487"/>
  <c r="Q483"/>
  <c r="Q477"/>
  <c r="P500"/>
  <c r="H477"/>
  <c r="Q465"/>
  <c r="Q461"/>
  <c r="Q458"/>
  <c r="Q444"/>
  <c r="Q434" s="1"/>
  <c r="Q440"/>
  <c r="Q436"/>
  <c r="Q428"/>
  <c r="Q427"/>
  <c r="Q422"/>
  <c r="Q421"/>
  <c r="Q408"/>
  <c r="Q404"/>
  <c r="Q401"/>
  <c r="H465"/>
  <c r="H436"/>
  <c r="P436"/>
  <c r="P428"/>
  <c r="H428"/>
  <c r="P401"/>
  <c r="Q386"/>
  <c r="Q382"/>
  <c r="Q377"/>
  <c r="Q370"/>
  <c r="Q360"/>
  <c r="Q356"/>
  <c r="Q351"/>
  <c r="Q343"/>
  <c r="Q342"/>
  <c r="Q333"/>
  <c r="Q332" s="1"/>
  <c r="Q327"/>
  <c r="Q323"/>
  <c r="Q320" s="1"/>
  <c r="P327"/>
  <c r="H327"/>
  <c r="Q315"/>
  <c r="Q275"/>
  <c r="Q269" s="1"/>
  <c r="Q271"/>
  <c r="Q256"/>
  <c r="Q243"/>
  <c r="Q242" s="1"/>
  <c r="P256"/>
  <c r="Q375" l="1"/>
  <c r="Q399"/>
  <c r="Q457"/>
  <c r="Q475"/>
  <c r="Q156"/>
  <c r="Q152"/>
  <c r="Q149"/>
  <c r="Q29"/>
  <c r="Q25"/>
  <c r="Q21" s="1"/>
  <c r="Q24"/>
  <c r="H230"/>
  <c r="H228"/>
  <c r="Q230"/>
  <c r="Q228"/>
  <c r="Q225"/>
  <c r="Q211"/>
  <c r="Q199" s="1"/>
  <c r="Q206"/>
  <c r="Q201"/>
  <c r="P225"/>
  <c r="Q195"/>
  <c r="Q191"/>
  <c r="H195"/>
  <c r="H191" s="1"/>
  <c r="Q179"/>
  <c r="Q174"/>
  <c r="Q169"/>
  <c r="Q164"/>
  <c r="Q163"/>
  <c r="P164"/>
  <c r="P163" s="1"/>
  <c r="H164"/>
  <c r="H163" s="1"/>
  <c r="Q139"/>
  <c r="Q123"/>
  <c r="Q118"/>
  <c r="Q113"/>
  <c r="Q106"/>
  <c r="Q95"/>
  <c r="Q90"/>
  <c r="Q85"/>
  <c r="Q83" s="1"/>
  <c r="P106"/>
  <c r="P95"/>
  <c r="H70"/>
  <c r="P70"/>
  <c r="Q62"/>
  <c r="Q58"/>
  <c r="Q54"/>
  <c r="H62"/>
  <c r="Q167" l="1"/>
  <c r="Q111"/>
  <c r="Q147"/>
  <c r="Q53"/>
  <c r="Q43"/>
  <c r="Q39"/>
  <c r="P43"/>
  <c r="H43"/>
  <c r="H36"/>
  <c r="Q34" l="1"/>
  <c r="Q304" l="1"/>
  <c r="Q294" s="1"/>
  <c r="Q293" s="1"/>
  <c r="P519"/>
  <c r="H519"/>
  <c r="P527"/>
  <c r="H527"/>
  <c r="P487"/>
  <c r="P477"/>
  <c r="P461"/>
  <c r="P465"/>
  <c r="P458"/>
  <c r="P457" s="1"/>
  <c r="H458"/>
  <c r="H457" s="1"/>
  <c r="P408"/>
  <c r="H408"/>
  <c r="P386"/>
  <c r="H386"/>
  <c r="H360"/>
  <c r="P370"/>
  <c r="H370"/>
  <c r="P360"/>
  <c r="H343"/>
  <c r="H342" s="1"/>
  <c r="P343"/>
  <c r="P342" s="1"/>
  <c r="P323"/>
  <c r="H323"/>
  <c r="H320" s="1"/>
  <c r="Q314"/>
  <c r="P294"/>
  <c r="H304"/>
  <c r="H294" s="1"/>
  <c r="P275"/>
  <c r="H275"/>
  <c r="Q349" l="1"/>
  <c r="P320"/>
  <c r="P243"/>
  <c r="P242" s="1"/>
  <c r="H256"/>
  <c r="P230" l="1"/>
  <c r="P228" s="1"/>
  <c r="P195"/>
  <c r="P191" s="1"/>
  <c r="P179"/>
  <c r="H179"/>
  <c r="P156"/>
  <c r="P139"/>
  <c r="H139"/>
  <c r="P113"/>
  <c r="H113"/>
  <c r="P85"/>
  <c r="H95"/>
  <c r="P62"/>
  <c r="P58"/>
  <c r="P540" l="1"/>
  <c r="Q540"/>
  <c r="P24"/>
  <c r="Q16"/>
  <c r="Q12"/>
  <c r="Q9"/>
  <c r="P16"/>
  <c r="P12"/>
  <c r="P9"/>
  <c r="H540"/>
  <c r="H535"/>
  <c r="H532" s="1"/>
  <c r="H515"/>
  <c r="H511"/>
  <c r="H509" s="1"/>
  <c r="H500"/>
  <c r="H499" s="1"/>
  <c r="H487"/>
  <c r="H483"/>
  <c r="H444"/>
  <c r="H440"/>
  <c r="H427"/>
  <c r="H422"/>
  <c r="H421" s="1"/>
  <c r="H404"/>
  <c r="H401"/>
  <c r="H382"/>
  <c r="H377"/>
  <c r="H356"/>
  <c r="H351"/>
  <c r="H349" s="1"/>
  <c r="H333"/>
  <c r="H332" s="1"/>
  <c r="H315"/>
  <c r="H314" s="1"/>
  <c r="H309"/>
  <c r="H308" s="1"/>
  <c r="H293"/>
  <c r="H289"/>
  <c r="H271"/>
  <c r="H263"/>
  <c r="H243"/>
  <c r="H211"/>
  <c r="H206"/>
  <c r="H201"/>
  <c r="H174"/>
  <c r="H169"/>
  <c r="H167" s="1"/>
  <c r="H156"/>
  <c r="H152"/>
  <c r="H149"/>
  <c r="H123"/>
  <c r="H118"/>
  <c r="H111" s="1"/>
  <c r="H90"/>
  <c r="H85"/>
  <c r="H83" s="1"/>
  <c r="H79"/>
  <c r="H73" s="1"/>
  <c r="H58"/>
  <c r="H54"/>
  <c r="H39"/>
  <c r="H29"/>
  <c r="H25"/>
  <c r="H475" l="1"/>
  <c r="H34"/>
  <c r="H199"/>
  <c r="H21"/>
  <c r="H7" s="1"/>
  <c r="H53"/>
  <c r="H242"/>
  <c r="H269"/>
  <c r="H375"/>
  <c r="P8"/>
  <c r="H434"/>
  <c r="H147"/>
  <c r="Q8"/>
  <c r="Q7" s="1"/>
  <c r="Q535"/>
  <c r="Q532" s="1"/>
  <c r="Q309"/>
  <c r="Q308" s="1"/>
  <c r="Q289"/>
  <c r="P515"/>
  <c r="P511"/>
  <c r="P499"/>
  <c r="P483"/>
  <c r="P444"/>
  <c r="P440"/>
  <c r="P427"/>
  <c r="P422"/>
  <c r="P421" s="1"/>
  <c r="P404"/>
  <c r="P399" s="1"/>
  <c r="P382"/>
  <c r="P377"/>
  <c r="P356"/>
  <c r="P351"/>
  <c r="P333"/>
  <c r="P332" s="1"/>
  <c r="P315"/>
  <c r="P314" s="1"/>
  <c r="P309"/>
  <c r="P308" s="1"/>
  <c r="P293"/>
  <c r="P289"/>
  <c r="P271"/>
  <c r="P535"/>
  <c r="P532" s="1"/>
  <c r="P509" l="1"/>
  <c r="P475"/>
  <c r="P349"/>
  <c r="P434"/>
  <c r="P375"/>
  <c r="P269"/>
  <c r="P211"/>
  <c r="P206"/>
  <c r="P201"/>
  <c r="P199" s="1"/>
  <c r="P174"/>
  <c r="P169"/>
  <c r="P152"/>
  <c r="P149"/>
  <c r="P123"/>
  <c r="P118"/>
  <c r="P90"/>
  <c r="P83" s="1"/>
  <c r="P54"/>
  <c r="P53" s="1"/>
  <c r="P39"/>
  <c r="P34" s="1"/>
  <c r="P29"/>
  <c r="P25"/>
  <c r="H6" l="1"/>
  <c r="P21"/>
  <c r="P111"/>
  <c r="P167"/>
  <c r="P147"/>
  <c r="O551"/>
  <c r="K551"/>
  <c r="K241"/>
  <c r="P7" l="1"/>
  <c r="P6"/>
  <c r="Q6" l="1"/>
</calcChain>
</file>

<file path=xl/sharedStrings.xml><?xml version="1.0" encoding="utf-8"?>
<sst xmlns="http://schemas.openxmlformats.org/spreadsheetml/2006/main" count="3111" uniqueCount="289">
  <si>
    <t>ФИНАНСИРАНЕ</t>
  </si>
  <si>
    <t>Код</t>
  </si>
  <si>
    <t>Суми:</t>
  </si>
  <si>
    <t>1</t>
  </si>
  <si>
    <t>2</t>
  </si>
  <si>
    <t>3</t>
  </si>
  <si>
    <t>ФУНКЦИЯ</t>
  </si>
  <si>
    <t>4</t>
  </si>
  <si>
    <t>5</t>
  </si>
  <si>
    <t>7</t>
  </si>
  <si>
    <t>8</t>
  </si>
  <si>
    <t>6</t>
  </si>
  <si>
    <t>9</t>
  </si>
  <si>
    <t>Д/СТ</t>
  </si>
  <si>
    <t>117</t>
  </si>
  <si>
    <t>122</t>
  </si>
  <si>
    <t>239</t>
  </si>
  <si>
    <t>282</t>
  </si>
  <si>
    <t>284</t>
  </si>
  <si>
    <t>285</t>
  </si>
  <si>
    <t>311</t>
  </si>
  <si>
    <t>322</t>
  </si>
  <si>
    <t>389</t>
  </si>
  <si>
    <t>437</t>
  </si>
  <si>
    <t>526</t>
  </si>
  <si>
    <t>532</t>
  </si>
  <si>
    <t>551</t>
  </si>
  <si>
    <t>589</t>
  </si>
  <si>
    <t>738</t>
  </si>
  <si>
    <t>849</t>
  </si>
  <si>
    <t>123</t>
  </si>
  <si>
    <t>283</t>
  </si>
  <si>
    <t>469</t>
  </si>
  <si>
    <t>603</t>
  </si>
  <si>
    <t>604</t>
  </si>
  <si>
    <t>619</t>
  </si>
  <si>
    <t>623</t>
  </si>
  <si>
    <t>627</t>
  </si>
  <si>
    <t>629</t>
  </si>
  <si>
    <t>713</t>
  </si>
  <si>
    <t>714</t>
  </si>
  <si>
    <t>759</t>
  </si>
  <si>
    <t>829</t>
  </si>
  <si>
    <t>832</t>
  </si>
  <si>
    <t>865</t>
  </si>
  <si>
    <t>910</t>
  </si>
  <si>
    <t>ПАРАГРАФ</t>
  </si>
  <si>
    <t>0200</t>
  </si>
  <si>
    <t>0500</t>
  </si>
  <si>
    <t>1000</t>
  </si>
  <si>
    <t>0100</t>
  </si>
  <si>
    <t>5100</t>
  </si>
  <si>
    <t>1900</t>
  </si>
  <si>
    <t>4000</t>
  </si>
  <si>
    <t>5200</t>
  </si>
  <si>
    <t>4200</t>
  </si>
  <si>
    <t>45-00</t>
  </si>
  <si>
    <t>4300</t>
  </si>
  <si>
    <t>2900</t>
  </si>
  <si>
    <t>4600</t>
  </si>
  <si>
    <t>2200</t>
  </si>
  <si>
    <t>ПОДПАРАГРАФ</t>
  </si>
  <si>
    <t>0202</t>
  </si>
  <si>
    <t>0209</t>
  </si>
  <si>
    <t>0551</t>
  </si>
  <si>
    <t>0560</t>
  </si>
  <si>
    <t>0580</t>
  </si>
  <si>
    <t>1015</t>
  </si>
  <si>
    <t>1016</t>
  </si>
  <si>
    <t>1020</t>
  </si>
  <si>
    <t>1051</t>
  </si>
  <si>
    <t>0101</t>
  </si>
  <si>
    <t>0205</t>
  </si>
  <si>
    <t>0208</t>
  </si>
  <si>
    <t>0201</t>
  </si>
  <si>
    <t>1062</t>
  </si>
  <si>
    <t>0</t>
  </si>
  <si>
    <t>0552</t>
  </si>
  <si>
    <t>1014</t>
  </si>
  <si>
    <t>1011</t>
  </si>
  <si>
    <t>1012</t>
  </si>
  <si>
    <t>1013</t>
  </si>
  <si>
    <t>1030</t>
  </si>
  <si>
    <t>1092</t>
  </si>
  <si>
    <t>1098</t>
  </si>
  <si>
    <t>1901</t>
  </si>
  <si>
    <t>4219</t>
  </si>
  <si>
    <t>4301</t>
  </si>
  <si>
    <t>1069</t>
  </si>
  <si>
    <t>2991</t>
  </si>
  <si>
    <t>4214</t>
  </si>
  <si>
    <t>1040</t>
  </si>
  <si>
    <t>5206</t>
  </si>
  <si>
    <t>5205</t>
  </si>
  <si>
    <t>2221</t>
  </si>
  <si>
    <t>общообразователни училища</t>
  </si>
  <si>
    <t>ЦОП</t>
  </si>
  <si>
    <t>Програми временна заетос</t>
  </si>
  <si>
    <t>ДЦДУ</t>
  </si>
  <si>
    <t>туризъм /ТИЦ и Екокъмпинг/</t>
  </si>
  <si>
    <t>5300</t>
  </si>
  <si>
    <t>5309</t>
  </si>
  <si>
    <t>други възнагр.</t>
  </si>
  <si>
    <t>материали</t>
  </si>
  <si>
    <t>ел.ен. Вода и горива</t>
  </si>
  <si>
    <t>външни услуги</t>
  </si>
  <si>
    <t>командировки</t>
  </si>
  <si>
    <t>сбко</t>
  </si>
  <si>
    <t>обещетения</t>
  </si>
  <si>
    <t>други възнаграждения</t>
  </si>
  <si>
    <t>ел.ен. Вода и ел.ен.</t>
  </si>
  <si>
    <t>текущ ремонт</t>
  </si>
  <si>
    <t>застраховки</t>
  </si>
  <si>
    <t>учебници</t>
  </si>
  <si>
    <t>храна</t>
  </si>
  <si>
    <t>медикаменти</t>
  </si>
  <si>
    <t>облекло и пост. Материали</t>
  </si>
  <si>
    <t>други разходи</t>
  </si>
  <si>
    <t>такси</t>
  </si>
  <si>
    <t>основен ремонт</t>
  </si>
  <si>
    <t>възнагр. По гр. Договори</t>
  </si>
  <si>
    <t>стопански инвентар</t>
  </si>
  <si>
    <t>възнагр. На персонал по гр. Дог.</t>
  </si>
  <si>
    <t>лихви</t>
  </si>
  <si>
    <t>помощи по реш. На Общ.съвет</t>
  </si>
  <si>
    <t>членски внос</t>
  </si>
  <si>
    <t>облекло и постел.материали</t>
  </si>
  <si>
    <t>командировка</t>
  </si>
  <si>
    <t>глоби</t>
  </si>
  <si>
    <t>изгр. Инфраструкторни обекти</t>
  </si>
  <si>
    <t>562</t>
  </si>
  <si>
    <t xml:space="preserve">неразплатени </t>
  </si>
  <si>
    <t>към 30.09.2017г.</t>
  </si>
  <si>
    <t xml:space="preserve">за облекло </t>
  </si>
  <si>
    <t xml:space="preserve">ел.ен. Вода </t>
  </si>
  <si>
    <t>придобиване на ДМА-водоноска</t>
  </si>
  <si>
    <t>Отчет към 31.12.2017</t>
  </si>
  <si>
    <t>5204</t>
  </si>
  <si>
    <t>за разходи 2017г</t>
  </si>
  <si>
    <t>преходен остатък за2018г.</t>
  </si>
  <si>
    <t>v</t>
  </si>
  <si>
    <t>15000</t>
  </si>
  <si>
    <t>60000</t>
  </si>
  <si>
    <t>20000</t>
  </si>
  <si>
    <t>74000</t>
  </si>
  <si>
    <t>30000</t>
  </si>
  <si>
    <t>капиталови пр.ост</t>
  </si>
  <si>
    <t>капит. От собств.</t>
  </si>
  <si>
    <t>капиталови от целеви 2018</t>
  </si>
  <si>
    <t>всичко капиталови</t>
  </si>
  <si>
    <t>МЕСТНИ  ДЕЙНОСТИ</t>
  </si>
  <si>
    <t>ДЪРЖАВНИ  ДЕЙНОСТИ</t>
  </si>
  <si>
    <t>ПРИЛОЖЕНИЕ № 2</t>
  </si>
  <si>
    <t>РАЗХОДИ</t>
  </si>
  <si>
    <t>ОБЩ. ДОСПАТ</t>
  </si>
  <si>
    <t>Изготвил: …………………………..                                           Гл. счетоводител: ………………………….</t>
  </si>
  <si>
    <t>К. Горахмедова                                                               Николина Мутафчева</t>
  </si>
  <si>
    <t>Кмет :  ……………………………..</t>
  </si>
  <si>
    <t xml:space="preserve">Елин Радев </t>
  </si>
  <si>
    <t>обезщетения</t>
  </si>
  <si>
    <t>СБКО</t>
  </si>
  <si>
    <t>ДОО</t>
  </si>
  <si>
    <t>ЗОВ</t>
  </si>
  <si>
    <t>ДЗПО</t>
  </si>
  <si>
    <t>възнагр. на персонал по гражд. договори</t>
  </si>
  <si>
    <t>Избори</t>
  </si>
  <si>
    <t>Възнаграждения по гражд. договори</t>
  </si>
  <si>
    <t>Други възнаграждения</t>
  </si>
  <si>
    <t>Всичко държавни и местни дейности</t>
  </si>
  <si>
    <t>Издръжка</t>
  </si>
  <si>
    <t>Възнагражд. на персонал труд. договори</t>
  </si>
  <si>
    <t>Полиция и вътрешен ред</t>
  </si>
  <si>
    <t>Отбрана и сигурност/дежурни/</t>
  </si>
  <si>
    <t>УПФ</t>
  </si>
  <si>
    <t>Осигурителни вноски</t>
  </si>
  <si>
    <t>глоби и неустойки</t>
  </si>
  <si>
    <t>Други възнаграждение</t>
  </si>
  <si>
    <t>Други възнаграждения - нещатен перс.</t>
  </si>
  <si>
    <t>Изгражд. на инфраструктурни обекти</t>
  </si>
  <si>
    <t>Стопански инвентар</t>
  </si>
  <si>
    <t>Такси</t>
  </si>
  <si>
    <t>Основен ремонт</t>
  </si>
  <si>
    <t>Членски внос</t>
  </si>
  <si>
    <t>Лихви</t>
  </si>
  <si>
    <t>Обезщетения</t>
  </si>
  <si>
    <t>др. възнаграждения</t>
  </si>
  <si>
    <t>Придобиване на ДМА</t>
  </si>
  <si>
    <t xml:space="preserve">Издръжка </t>
  </si>
  <si>
    <t>Стипендии</t>
  </si>
  <si>
    <t xml:space="preserve">Придобиване на ДМА </t>
  </si>
  <si>
    <t xml:space="preserve">Други възнаграждения </t>
  </si>
  <si>
    <t>Лични  асистенти</t>
  </si>
  <si>
    <t>Други дейности соц. подпомагане</t>
  </si>
  <si>
    <t>Спорт за всички</t>
  </si>
  <si>
    <t>Читалища - субсидии</t>
  </si>
  <si>
    <t>Др. де-ти по транспорт/субсидия/</t>
  </si>
  <si>
    <t>Превантивни дейности по СБ</t>
  </si>
  <si>
    <t>Ликвидиране на последствия от СБ</t>
  </si>
  <si>
    <t xml:space="preserve">Придобиване ДМА </t>
  </si>
  <si>
    <t>Общински съвет</t>
  </si>
  <si>
    <t>Управление</t>
  </si>
  <si>
    <t>Други де-сти по образование/превоз ученици/</t>
  </si>
  <si>
    <t>Здравни кабинети ОУ и ДГ</t>
  </si>
  <si>
    <t>Общообразователни училища</t>
  </si>
  <si>
    <t>Детски градини</t>
  </si>
  <si>
    <t>Доброволни отряди</t>
  </si>
  <si>
    <t>Ликв. последствия от стих. бедствия</t>
  </si>
  <si>
    <t>Други дейности по здравеопазване/превоз хемодиализа</t>
  </si>
  <si>
    <t>Други дейности по соц. Подпомагане</t>
  </si>
  <si>
    <t>Водоснабдяване и канализации</t>
  </si>
  <si>
    <t>Осветление на улици и площади</t>
  </si>
  <si>
    <t>Други дейности по благоустр. на улицици</t>
  </si>
  <si>
    <t>Чистота</t>
  </si>
  <si>
    <t>Депо</t>
  </si>
  <si>
    <t>Други дейности по опазване на окол. среда</t>
  </si>
  <si>
    <t xml:space="preserve">Спортни бази </t>
  </si>
  <si>
    <t>Други дейности по културата /събор и др./</t>
  </si>
  <si>
    <t>Селско и горско стоп., лов и риболов</t>
  </si>
  <si>
    <t>Ремонт и подържане на пътища/ вкл. зимно подържане</t>
  </si>
  <si>
    <t>Други разходи /лихви заем/</t>
  </si>
  <si>
    <t>ДОФИНАНСИРАНЕ</t>
  </si>
  <si>
    <t xml:space="preserve">Управление </t>
  </si>
  <si>
    <t>външни услуги-обучения</t>
  </si>
  <si>
    <t>5201</t>
  </si>
  <si>
    <t>придобиване на компютри и хардуер</t>
  </si>
  <si>
    <t>придобиване на Прогр.прод.</t>
  </si>
  <si>
    <t>5301</t>
  </si>
  <si>
    <t>придобиване инфрастр. Обект</t>
  </si>
  <si>
    <t>придобиване компютри</t>
  </si>
  <si>
    <t>Резерв образование 2%</t>
  </si>
  <si>
    <t>възнагр. Перс. По служ. Взаим.</t>
  </si>
  <si>
    <t>0102</t>
  </si>
  <si>
    <t>възнагр. По служ. Взаимоотношения</t>
  </si>
  <si>
    <t>платени държ. Данъци такси</t>
  </si>
  <si>
    <t>платени държ. Данъци такси и др.</t>
  </si>
  <si>
    <t>прид. Инфрастр. Обекти</t>
  </si>
  <si>
    <t>разходи за чл. внос и участ. В нетърг. Орг.</t>
  </si>
  <si>
    <t>други разходи за лихви</t>
  </si>
  <si>
    <t>5203</t>
  </si>
  <si>
    <t>прид. На др.обор.машини съоръж. И др.</t>
  </si>
  <si>
    <t>платени държ. Такси данъци</t>
  </si>
  <si>
    <t>Придобиване на ДМА - машини съор.</t>
  </si>
  <si>
    <t>Придобиване на ДМА;машини съораж.</t>
  </si>
  <si>
    <t>1981</t>
  </si>
  <si>
    <t>платени общ. Данъци и такси</t>
  </si>
  <si>
    <t>доо</t>
  </si>
  <si>
    <t>платени общ.данъци такси</t>
  </si>
  <si>
    <t>прид. На машини съоръж. И др.</t>
  </si>
  <si>
    <t>учебни материали</t>
  </si>
  <si>
    <t>придобиване стопански инвентар</t>
  </si>
  <si>
    <t>придобиване машини съоръж.</t>
  </si>
  <si>
    <t>придобиване компютри и хардуер</t>
  </si>
  <si>
    <t>заплати и възнагр.</t>
  </si>
  <si>
    <t>заплати  по тр.взаимоотн.</t>
  </si>
  <si>
    <t>задължителни осигорителни вноски</t>
  </si>
  <si>
    <t>зов</t>
  </si>
  <si>
    <t>дзпо</t>
  </si>
  <si>
    <t>придобиване на други нематер. Активи</t>
  </si>
  <si>
    <t>други лихви</t>
  </si>
  <si>
    <t>разходи за вода горива и ел.ен.</t>
  </si>
  <si>
    <t>платени данъци и такси</t>
  </si>
  <si>
    <t>за нещатен персонал</t>
  </si>
  <si>
    <t>5202</t>
  </si>
  <si>
    <t>други дейности по културата</t>
  </si>
  <si>
    <t>придоб. На ДМА</t>
  </si>
  <si>
    <t>Придобиване на  инфрастр. обектиДМА</t>
  </si>
  <si>
    <t>платени такси глоби лихви и др.</t>
  </si>
  <si>
    <t>възнагр. На щатен персонал</t>
  </si>
  <si>
    <t>00</t>
  </si>
  <si>
    <t>0098</t>
  </si>
  <si>
    <t>придобиване ДМа</t>
  </si>
  <si>
    <t>придобиване комп.техника</t>
  </si>
  <si>
    <t>придобиване машини ,съоръж. И обурудване</t>
  </si>
  <si>
    <t>000</t>
  </si>
  <si>
    <t>524</t>
  </si>
  <si>
    <t>Домашен социален патронаж</t>
  </si>
  <si>
    <t>издръжка</t>
  </si>
  <si>
    <t>придобиване ДМА</t>
  </si>
  <si>
    <t>вода горива и ел.ен.</t>
  </si>
  <si>
    <t>възнагр. По гр.договори</t>
  </si>
  <si>
    <t>възнагр. По тр.договори</t>
  </si>
  <si>
    <t>5400</t>
  </si>
  <si>
    <t>придобиване земя</t>
  </si>
  <si>
    <t>други фин.услуги</t>
  </si>
  <si>
    <t>външна услуга</t>
  </si>
  <si>
    <t>Б Ю Д Ж Е Т   2020 г.</t>
  </si>
  <si>
    <t>Актулизиран Бюджет 2020</t>
  </si>
  <si>
    <t>Отчет  към 31.12.2020</t>
  </si>
  <si>
    <t xml:space="preserve">приемане </t>
  </si>
</sst>
</file>

<file path=xl/styles.xml><?xml version="1.0" encoding="utf-8"?>
<styleSheet xmlns="http://schemas.openxmlformats.org/spreadsheetml/2006/main">
  <numFmts count="2">
    <numFmt numFmtId="164" formatCode="###,##0.00"/>
    <numFmt numFmtId="165" formatCode="###,##0"/>
  </numFmts>
  <fonts count="3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.25"/>
      <color rgb="FF000000"/>
      <name val="Tahoma"/>
      <family val="2"/>
      <charset val="204"/>
    </font>
    <font>
      <sz val="8.25"/>
      <color rgb="FF000000"/>
      <name val="MS Sans Serif"/>
      <family val="2"/>
      <charset val="204"/>
    </font>
    <font>
      <sz val="8.25"/>
      <color rgb="FFFF0000"/>
      <name val="Tahoma"/>
      <family val="2"/>
      <charset val="204"/>
    </font>
    <font>
      <b/>
      <sz val="8.25"/>
      <color rgb="FF000000"/>
      <name val="MS Sans Serif"/>
      <family val="2"/>
      <charset val="204"/>
    </font>
    <font>
      <b/>
      <sz val="8.25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8.25"/>
      <name val="MS Sans Serif"/>
      <family val="2"/>
      <charset val="204"/>
    </font>
    <font>
      <sz val="8.25"/>
      <color theme="1"/>
      <name val="Tahoma"/>
      <family val="2"/>
      <charset val="204"/>
    </font>
    <font>
      <sz val="8.25"/>
      <name val="Tahoma"/>
      <family val="2"/>
      <charset val="204"/>
    </font>
    <font>
      <sz val="12"/>
      <color rgb="FF00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.25"/>
      <color rgb="FF000000"/>
      <name val="Arial"/>
      <family val="2"/>
      <charset val="204"/>
    </font>
    <font>
      <sz val="8.25"/>
      <color theme="0"/>
      <name val="Tahoma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Tahoma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8.5"/>
      <color rgb="FF000000"/>
      <name val="Tahoma"/>
      <family val="2"/>
      <charset val="204"/>
    </font>
    <font>
      <sz val="8.5"/>
      <color theme="1"/>
      <name val="Tahoma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rgb="FF000000"/>
      <name val="MS Sans 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Tahoma"/>
      <family val="2"/>
      <charset val="204"/>
    </font>
    <font>
      <b/>
      <i/>
      <sz val="9"/>
      <color rgb="FF000000"/>
      <name val="Tahom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9"/>
      <color theme="9" tint="0.59999389629810485"/>
      <name val="Arial"/>
      <family val="2"/>
      <charset val="204"/>
    </font>
    <font>
      <sz val="8.25"/>
      <color theme="9" tint="0.39997558519241921"/>
      <name val="Tahoma"/>
      <family val="2"/>
      <charset val="204"/>
    </font>
    <font>
      <sz val="11"/>
      <color theme="9" tint="0.3999755851924192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3" tint="0.79998168889431442"/>
      </right>
      <top/>
      <bottom/>
      <diagonal/>
    </border>
    <border>
      <left/>
      <right/>
      <top/>
      <bottom style="thin">
        <color theme="3" tint="0.79998168889431442"/>
      </bottom>
      <diagonal/>
    </border>
    <border>
      <left/>
      <right/>
      <top/>
      <bottom style="thin">
        <color theme="7" tint="0.79998168889431442"/>
      </bottom>
      <diagonal/>
    </border>
    <border>
      <left/>
      <right/>
      <top style="thin">
        <color theme="7" tint="0.79998168889431442"/>
      </top>
      <bottom style="thin">
        <color theme="7" tint="0.79998168889431442"/>
      </bottom>
      <diagonal/>
    </border>
    <border>
      <left/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/>
      <right style="thin">
        <color theme="7" tint="0.79998168889431442"/>
      </right>
      <top/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3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0" borderId="0" xfId="0" applyFont="1"/>
    <xf numFmtId="49" fontId="0" fillId="0" borderId="0" xfId="0" applyNumberFormat="1"/>
    <xf numFmtId="49" fontId="2" fillId="3" borderId="1" xfId="0" applyNumberFormat="1" applyFont="1" applyFill="1" applyBorder="1"/>
    <xf numFmtId="49" fontId="3" fillId="0" borderId="1" xfId="0" applyNumberFormat="1" applyFont="1" applyFill="1" applyBorder="1"/>
    <xf numFmtId="49" fontId="2" fillId="2" borderId="1" xfId="0" applyNumberFormat="1" applyFont="1" applyFill="1" applyBorder="1"/>
    <xf numFmtId="164" fontId="0" fillId="0" borderId="0" xfId="0" applyNumberFormat="1"/>
    <xf numFmtId="165" fontId="2" fillId="2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49" fontId="2" fillId="5" borderId="1" xfId="0" applyNumberFormat="1" applyFont="1" applyFill="1" applyBorder="1"/>
    <xf numFmtId="165" fontId="2" fillId="5" borderId="1" xfId="0" applyNumberFormat="1" applyFont="1" applyFill="1" applyBorder="1" applyAlignment="1">
      <alignment horizontal="right"/>
    </xf>
    <xf numFmtId="0" fontId="0" fillId="5" borderId="0" xfId="0" applyFill="1"/>
    <xf numFmtId="49" fontId="2" fillId="2" borderId="1" xfId="0" applyNumberFormat="1" applyFont="1" applyFill="1" applyBorder="1" applyAlignment="1">
      <alignment horizontal="right"/>
    </xf>
    <xf numFmtId="49" fontId="2" fillId="5" borderId="1" xfId="0" applyNumberFormat="1" applyFont="1" applyFill="1" applyBorder="1" applyAlignment="1">
      <alignment horizontal="right"/>
    </xf>
    <xf numFmtId="49" fontId="6" fillId="4" borderId="1" xfId="0" applyNumberFormat="1" applyFont="1" applyFill="1" applyBorder="1"/>
    <xf numFmtId="49" fontId="6" fillId="4" borderId="1" xfId="0" applyNumberFormat="1" applyFont="1" applyFill="1" applyBorder="1" applyAlignment="1">
      <alignment horizontal="right"/>
    </xf>
    <xf numFmtId="165" fontId="6" fillId="4" borderId="1" xfId="0" applyNumberFormat="1" applyFont="1" applyFill="1" applyBorder="1" applyAlignment="1">
      <alignment horizontal="right"/>
    </xf>
    <xf numFmtId="14" fontId="0" fillId="0" borderId="0" xfId="0" applyNumberFormat="1"/>
    <xf numFmtId="49" fontId="6" fillId="5" borderId="1" xfId="0" applyNumberFormat="1" applyFont="1" applyFill="1" applyBorder="1"/>
    <xf numFmtId="165" fontId="6" fillId="4" borderId="2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165" fontId="2" fillId="2" borderId="2" xfId="0" applyNumberFormat="1" applyFont="1" applyFill="1" applyBorder="1" applyAlignment="1">
      <alignment horizontal="right"/>
    </xf>
    <xf numFmtId="165" fontId="2" fillId="5" borderId="2" xfId="0" applyNumberFormat="1" applyFont="1" applyFill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0" fontId="7" fillId="6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7" borderId="3" xfId="0" applyNumberFormat="1" applyFont="1" applyFill="1" applyBorder="1"/>
    <xf numFmtId="49" fontId="6" fillId="7" borderId="3" xfId="0" applyNumberFormat="1" applyFont="1" applyFill="1" applyBorder="1" applyAlignment="1">
      <alignment horizontal="right"/>
    </xf>
    <xf numFmtId="165" fontId="6" fillId="7" borderId="3" xfId="0" applyNumberFormat="1" applyFont="1" applyFill="1" applyBorder="1" applyAlignment="1">
      <alignment horizontal="right"/>
    </xf>
    <xf numFmtId="165" fontId="6" fillId="7" borderId="4" xfId="0" applyNumberFormat="1" applyFont="1" applyFill="1" applyBorder="1" applyAlignment="1">
      <alignment horizontal="right"/>
    </xf>
    <xf numFmtId="165" fontId="6" fillId="9" borderId="2" xfId="0" applyNumberFormat="1" applyFont="1" applyFill="1" applyBorder="1" applyAlignment="1">
      <alignment horizontal="right"/>
    </xf>
    <xf numFmtId="49" fontId="3" fillId="11" borderId="1" xfId="0" applyNumberFormat="1" applyFont="1" applyFill="1" applyBorder="1"/>
    <xf numFmtId="49" fontId="3" fillId="11" borderId="1" xfId="0" applyNumberFormat="1" applyFont="1" applyFill="1" applyBorder="1" applyAlignment="1">
      <alignment horizontal="right"/>
    </xf>
    <xf numFmtId="165" fontId="3" fillId="11" borderId="1" xfId="0" applyNumberFormat="1" applyFont="1" applyFill="1" applyBorder="1" applyAlignment="1">
      <alignment horizontal="right"/>
    </xf>
    <xf numFmtId="165" fontId="3" fillId="11" borderId="2" xfId="0" applyNumberFormat="1" applyFont="1" applyFill="1" applyBorder="1" applyAlignment="1">
      <alignment horizontal="right"/>
    </xf>
    <xf numFmtId="49" fontId="2" fillId="11" borderId="1" xfId="0" applyNumberFormat="1" applyFont="1" applyFill="1" applyBorder="1"/>
    <xf numFmtId="49" fontId="2" fillId="11" borderId="1" xfId="0" applyNumberFormat="1" applyFont="1" applyFill="1" applyBorder="1" applyAlignment="1">
      <alignment horizontal="right"/>
    </xf>
    <xf numFmtId="165" fontId="2" fillId="11" borderId="1" xfId="0" applyNumberFormat="1" applyFont="1" applyFill="1" applyBorder="1" applyAlignment="1">
      <alignment horizontal="right"/>
    </xf>
    <xf numFmtId="165" fontId="2" fillId="11" borderId="2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/>
    <xf numFmtId="165" fontId="9" fillId="5" borderId="1" xfId="0" applyNumberFormat="1" applyFont="1" applyFill="1" applyBorder="1" applyAlignment="1">
      <alignment horizontal="right"/>
    </xf>
    <xf numFmtId="165" fontId="10" fillId="2" borderId="1" xfId="0" applyNumberFormat="1" applyFont="1" applyFill="1" applyBorder="1" applyAlignment="1">
      <alignment horizontal="right"/>
    </xf>
    <xf numFmtId="0" fontId="0" fillId="0" borderId="12" xfId="0" applyBorder="1"/>
    <xf numFmtId="0" fontId="0" fillId="0" borderId="13" xfId="0" applyBorder="1"/>
    <xf numFmtId="3" fontId="1" fillId="0" borderId="0" xfId="0" applyNumberFormat="1" applyFont="1"/>
    <xf numFmtId="0" fontId="0" fillId="9" borderId="0" xfId="0" applyFill="1"/>
    <xf numFmtId="2" fontId="2" fillId="2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165" fontId="2" fillId="5" borderId="19" xfId="0" applyNumberFormat="1" applyFont="1" applyFill="1" applyBorder="1" applyAlignment="1">
      <alignment horizontal="right"/>
    </xf>
    <xf numFmtId="0" fontId="0" fillId="0" borderId="0" xfId="0" applyFont="1"/>
    <xf numFmtId="49" fontId="2" fillId="12" borderId="1" xfId="0" applyNumberFormat="1" applyFont="1" applyFill="1" applyBorder="1"/>
    <xf numFmtId="49" fontId="3" fillId="12" borderId="1" xfId="0" applyNumberFormat="1" applyFont="1" applyFill="1" applyBorder="1"/>
    <xf numFmtId="49" fontId="2" fillId="13" borderId="1" xfId="0" applyNumberFormat="1" applyFont="1" applyFill="1" applyBorder="1"/>
    <xf numFmtId="49" fontId="3" fillId="13" borderId="1" xfId="0" applyNumberFormat="1" applyFont="1" applyFill="1" applyBorder="1"/>
    <xf numFmtId="49" fontId="2" fillId="13" borderId="1" xfId="0" applyNumberFormat="1" applyFont="1" applyFill="1" applyBorder="1" applyAlignment="1">
      <alignment horizontal="center" vertical="center"/>
    </xf>
    <xf numFmtId="49" fontId="6" fillId="13" borderId="1" xfId="0" applyNumberFormat="1" applyFont="1" applyFill="1" applyBorder="1" applyAlignment="1">
      <alignment horizontal="right"/>
    </xf>
    <xf numFmtId="165" fontId="6" fillId="13" borderId="1" xfId="0" applyNumberFormat="1" applyFont="1" applyFill="1" applyBorder="1" applyAlignment="1">
      <alignment horizontal="right"/>
    </xf>
    <xf numFmtId="0" fontId="7" fillId="14" borderId="5" xfId="0" applyFont="1" applyFill="1" applyBorder="1" applyAlignment="1">
      <alignment horizontal="center" vertical="center" wrapText="1"/>
    </xf>
    <xf numFmtId="0" fontId="7" fillId="14" borderId="6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0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wrapText="1"/>
    </xf>
    <xf numFmtId="0" fontId="2" fillId="14" borderId="1" xfId="0" applyFont="1" applyFill="1" applyBorder="1" applyAlignment="1">
      <alignment horizontal="center" vertical="top" wrapText="1"/>
    </xf>
    <xf numFmtId="0" fontId="2" fillId="14" borderId="2" xfId="0" applyFont="1" applyFill="1" applyBorder="1" applyAlignment="1">
      <alignment horizontal="center" vertical="top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right" vertical="center" wrapText="1"/>
    </xf>
    <xf numFmtId="49" fontId="6" fillId="1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ill="1"/>
    <xf numFmtId="49" fontId="11" fillId="7" borderId="1" xfId="0" applyNumberFormat="1" applyFont="1" applyFill="1" applyBorder="1"/>
    <xf numFmtId="49" fontId="12" fillId="13" borderId="1" xfId="0" applyNumberFormat="1" applyFont="1" applyFill="1" applyBorder="1"/>
    <xf numFmtId="49" fontId="12" fillId="0" borderId="1" xfId="0" applyNumberFormat="1" applyFont="1" applyFill="1" applyBorder="1"/>
    <xf numFmtId="49" fontId="12" fillId="0" borderId="1" xfId="0" applyNumberFormat="1" applyFont="1" applyFill="1" applyBorder="1" applyAlignment="1">
      <alignment horizontal="center" vertical="center"/>
    </xf>
    <xf numFmtId="49" fontId="12" fillId="11" borderId="1" xfId="0" applyNumberFormat="1" applyFont="1" applyFill="1" applyBorder="1"/>
    <xf numFmtId="49" fontId="12" fillId="11" borderId="1" xfId="0" applyNumberFormat="1" applyFont="1" applyFill="1" applyBorder="1" applyAlignment="1">
      <alignment horizontal="right"/>
    </xf>
    <xf numFmtId="165" fontId="12" fillId="11" borderId="1" xfId="0" applyNumberFormat="1" applyFont="1" applyFill="1" applyBorder="1" applyAlignment="1">
      <alignment horizontal="right"/>
    </xf>
    <xf numFmtId="49" fontId="12" fillId="11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49" fontId="14" fillId="0" borderId="1" xfId="0" applyNumberFormat="1" applyFont="1" applyFill="1" applyBorder="1"/>
    <xf numFmtId="49" fontId="14" fillId="0" borderId="1" xfId="0" applyNumberFormat="1" applyFont="1" applyFill="1" applyBorder="1" applyAlignment="1">
      <alignment horizontal="center" vertical="center"/>
    </xf>
    <xf numFmtId="49" fontId="14" fillId="12" borderId="1" xfId="0" applyNumberFormat="1" applyFont="1" applyFill="1" applyBorder="1"/>
    <xf numFmtId="49" fontId="12" fillId="12" borderId="1" xfId="0" applyNumberFormat="1" applyFont="1" applyFill="1" applyBorder="1"/>
    <xf numFmtId="165" fontId="16" fillId="0" borderId="1" xfId="0" applyNumberFormat="1" applyFont="1" applyFill="1" applyBorder="1" applyAlignment="1" applyProtection="1">
      <alignment horizontal="right"/>
      <protection locked="0"/>
    </xf>
    <xf numFmtId="165" fontId="12" fillId="11" borderId="2" xfId="0" applyNumberFormat="1" applyFont="1" applyFill="1" applyBorder="1" applyAlignment="1">
      <alignment horizontal="right"/>
    </xf>
    <xf numFmtId="0" fontId="17" fillId="0" borderId="0" xfId="0" applyFont="1"/>
    <xf numFmtId="0" fontId="18" fillId="0" borderId="0" xfId="0" applyFont="1"/>
    <xf numFmtId="165" fontId="12" fillId="0" borderId="1" xfId="0" applyNumberFormat="1" applyFont="1" applyFill="1" applyBorder="1" applyAlignment="1">
      <alignment horizontal="right"/>
    </xf>
    <xf numFmtId="165" fontId="12" fillId="0" borderId="2" xfId="0" applyNumberFormat="1" applyFont="1" applyFill="1" applyBorder="1" applyAlignment="1">
      <alignment horizontal="right"/>
    </xf>
    <xf numFmtId="49" fontId="12" fillId="10" borderId="1" xfId="0" applyNumberFormat="1" applyFont="1" applyFill="1" applyBorder="1"/>
    <xf numFmtId="49" fontId="12" fillId="10" borderId="1" xfId="0" applyNumberFormat="1" applyFont="1" applyFill="1" applyBorder="1" applyAlignment="1">
      <alignment horizontal="right"/>
    </xf>
    <xf numFmtId="165" fontId="12" fillId="10" borderId="1" xfId="0" applyNumberFormat="1" applyFont="1" applyFill="1" applyBorder="1" applyAlignment="1">
      <alignment horizontal="right"/>
    </xf>
    <xf numFmtId="165" fontId="12" fillId="10" borderId="2" xfId="0" applyNumberFormat="1" applyFont="1" applyFill="1" applyBorder="1" applyAlignment="1">
      <alignment horizontal="right"/>
    </xf>
    <xf numFmtId="165" fontId="12" fillId="10" borderId="4" xfId="0" applyNumberFormat="1" applyFont="1" applyFill="1" applyBorder="1" applyAlignment="1">
      <alignment horizontal="right"/>
    </xf>
    <xf numFmtId="49" fontId="19" fillId="11" borderId="1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165" fontId="19" fillId="4" borderId="2" xfId="0" applyNumberFormat="1" applyFont="1" applyFill="1" applyBorder="1" applyAlignment="1">
      <alignment horizontal="right"/>
    </xf>
    <xf numFmtId="0" fontId="20" fillId="0" borderId="0" xfId="0" applyFont="1"/>
    <xf numFmtId="165" fontId="12" fillId="4" borderId="2" xfId="0" applyNumberFormat="1" applyFont="1" applyFill="1" applyBorder="1" applyAlignment="1">
      <alignment horizontal="right"/>
    </xf>
    <xf numFmtId="49" fontId="21" fillId="12" borderId="1" xfId="0" applyNumberFormat="1" applyFont="1" applyFill="1" applyBorder="1"/>
    <xf numFmtId="49" fontId="21" fillId="0" borderId="1" xfId="0" applyNumberFormat="1" applyFont="1" applyFill="1" applyBorder="1"/>
    <xf numFmtId="49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right"/>
    </xf>
    <xf numFmtId="165" fontId="21" fillId="11" borderId="2" xfId="0" applyNumberFormat="1" applyFont="1" applyFill="1" applyBorder="1" applyAlignment="1">
      <alignment horizontal="right"/>
    </xf>
    <xf numFmtId="0" fontId="22" fillId="0" borderId="0" xfId="0" applyFont="1"/>
    <xf numFmtId="49" fontId="12" fillId="2" borderId="1" xfId="0" applyNumberFormat="1" applyFont="1" applyFill="1" applyBorder="1"/>
    <xf numFmtId="49" fontId="12" fillId="2" borderId="1" xfId="0" applyNumberFormat="1" applyFont="1" applyFill="1" applyBorder="1" applyAlignment="1">
      <alignment horizontal="center" vertical="center"/>
    </xf>
    <xf numFmtId="165" fontId="12" fillId="2" borderId="2" xfId="0" applyNumberFormat="1" applyFont="1" applyFill="1" applyBorder="1" applyAlignment="1">
      <alignment horizontal="right"/>
    </xf>
    <xf numFmtId="3" fontId="17" fillId="0" borderId="0" xfId="0" applyNumberFormat="1" applyFont="1"/>
    <xf numFmtId="49" fontId="23" fillId="4" borderId="1" xfId="0" applyNumberFormat="1" applyFont="1" applyFill="1" applyBorder="1"/>
    <xf numFmtId="49" fontId="23" fillId="4" borderId="1" xfId="0" applyNumberFormat="1" applyFont="1" applyFill="1" applyBorder="1" applyAlignment="1">
      <alignment horizontal="center" vertical="center"/>
    </xf>
    <xf numFmtId="49" fontId="23" fillId="4" borderId="1" xfId="0" applyNumberFormat="1" applyFont="1" applyFill="1" applyBorder="1" applyAlignment="1">
      <alignment horizontal="right"/>
    </xf>
    <xf numFmtId="165" fontId="23" fillId="4" borderId="1" xfId="0" applyNumberFormat="1" applyFont="1" applyFill="1" applyBorder="1" applyAlignment="1">
      <alignment horizontal="right"/>
    </xf>
    <xf numFmtId="165" fontId="23" fillId="4" borderId="2" xfId="0" applyNumberFormat="1" applyFont="1" applyFill="1" applyBorder="1" applyAlignment="1">
      <alignment horizontal="right"/>
    </xf>
    <xf numFmtId="49" fontId="19" fillId="4" borderId="1" xfId="0" applyNumberFormat="1" applyFont="1" applyFill="1" applyBorder="1" applyAlignment="1">
      <alignment wrapText="1"/>
    </xf>
    <xf numFmtId="49" fontId="23" fillId="4" borderId="1" xfId="0" applyNumberFormat="1" applyFont="1" applyFill="1" applyBorder="1" applyAlignment="1">
      <alignment wrapText="1"/>
    </xf>
    <xf numFmtId="0" fontId="17" fillId="0" borderId="14" xfId="0" applyFont="1" applyBorder="1"/>
    <xf numFmtId="49" fontId="19" fillId="4" borderId="1" xfId="0" applyNumberFormat="1" applyFont="1" applyFill="1" applyBorder="1"/>
    <xf numFmtId="49" fontId="19" fillId="4" borderId="1" xfId="0" applyNumberFormat="1" applyFont="1" applyFill="1" applyBorder="1" applyAlignment="1">
      <alignment horizontal="center" vertical="center"/>
    </xf>
    <xf numFmtId="49" fontId="19" fillId="4" borderId="1" xfId="0" applyNumberFormat="1" applyFont="1" applyFill="1" applyBorder="1" applyAlignment="1">
      <alignment horizontal="right"/>
    </xf>
    <xf numFmtId="165" fontId="19" fillId="4" borderId="1" xfId="0" applyNumberFormat="1" applyFont="1" applyFill="1" applyBorder="1" applyAlignment="1">
      <alignment horizontal="right"/>
    </xf>
    <xf numFmtId="49" fontId="2" fillId="11" borderId="1" xfId="0" applyNumberFormat="1" applyFont="1" applyFill="1" applyBorder="1" applyAlignment="1">
      <alignment horizontal="center" vertical="center"/>
    </xf>
    <xf numFmtId="0" fontId="25" fillId="0" borderId="0" xfId="0" applyFont="1"/>
    <xf numFmtId="0" fontId="24" fillId="0" borderId="0" xfId="0" applyFont="1"/>
    <xf numFmtId="3" fontId="20" fillId="0" borderId="0" xfId="0" applyNumberFormat="1" applyFont="1"/>
    <xf numFmtId="49" fontId="12" fillId="4" borderId="1" xfId="0" applyNumberFormat="1" applyFont="1" applyFill="1" applyBorder="1"/>
    <xf numFmtId="0" fontId="17" fillId="0" borderId="13" xfId="0" applyFont="1" applyBorder="1"/>
    <xf numFmtId="49" fontId="13" fillId="4" borderId="1" xfId="0" applyNumberFormat="1" applyFont="1" applyFill="1" applyBorder="1"/>
    <xf numFmtId="0" fontId="17" fillId="0" borderId="18" xfId="0" applyFont="1" applyBorder="1"/>
    <xf numFmtId="49" fontId="19" fillId="4" borderId="2" xfId="0" applyNumberFormat="1" applyFont="1" applyFill="1" applyBorder="1" applyAlignment="1">
      <alignment horizontal="right"/>
    </xf>
    <xf numFmtId="165" fontId="19" fillId="4" borderId="11" xfId="0" applyNumberFormat="1" applyFont="1" applyFill="1" applyBorder="1" applyAlignment="1">
      <alignment horizontal="right"/>
    </xf>
    <xf numFmtId="0" fontId="27" fillId="0" borderId="0" xfId="0" applyFont="1" applyFill="1"/>
    <xf numFmtId="165" fontId="28" fillId="4" borderId="2" xfId="0" applyNumberFormat="1" applyFont="1" applyFill="1" applyBorder="1" applyAlignment="1">
      <alignment horizontal="right"/>
    </xf>
    <xf numFmtId="0" fontId="27" fillId="0" borderId="17" xfId="0" applyFont="1" applyBorder="1"/>
    <xf numFmtId="0" fontId="27" fillId="0" borderId="0" xfId="0" applyFont="1"/>
    <xf numFmtId="165" fontId="12" fillId="4" borderId="21" xfId="0" applyNumberFormat="1" applyFont="1" applyFill="1" applyBorder="1" applyAlignment="1">
      <alignment horizontal="right"/>
    </xf>
    <xf numFmtId="49" fontId="29" fillId="12" borderId="1" xfId="0" applyNumberFormat="1" applyFont="1" applyFill="1" applyBorder="1"/>
    <xf numFmtId="49" fontId="29" fillId="0" borderId="1" xfId="0" applyNumberFormat="1" applyFont="1" applyFill="1" applyBorder="1"/>
    <xf numFmtId="49" fontId="29" fillId="0" borderId="1" xfId="0" applyNumberFormat="1" applyFont="1" applyFill="1" applyBorder="1" applyAlignment="1">
      <alignment horizontal="center" vertical="center"/>
    </xf>
    <xf numFmtId="165" fontId="29" fillId="10" borderId="2" xfId="0" applyNumberFormat="1" applyFont="1" applyFill="1" applyBorder="1" applyAlignment="1">
      <alignment horizontal="right"/>
    </xf>
    <xf numFmtId="0" fontId="30" fillId="0" borderId="0" xfId="0" applyFont="1"/>
    <xf numFmtId="49" fontId="29" fillId="0" borderId="1" xfId="0" applyNumberFormat="1" applyFont="1" applyFill="1" applyBorder="1" applyAlignment="1">
      <alignment horizontal="right"/>
    </xf>
    <xf numFmtId="165" fontId="29" fillId="0" borderId="1" xfId="0" applyNumberFormat="1" applyFont="1" applyFill="1" applyBorder="1" applyAlignment="1">
      <alignment horizontal="right"/>
    </xf>
    <xf numFmtId="165" fontId="14" fillId="11" borderId="2" xfId="0" applyNumberFormat="1" applyFont="1" applyFill="1" applyBorder="1" applyAlignment="1">
      <alignment horizontal="right"/>
    </xf>
    <xf numFmtId="0" fontId="31" fillId="0" borderId="0" xfId="0" applyFont="1"/>
    <xf numFmtId="165" fontId="29" fillId="11" borderId="2" xfId="0" applyNumberFormat="1" applyFont="1" applyFill="1" applyBorder="1" applyAlignment="1">
      <alignment horizontal="right"/>
    </xf>
    <xf numFmtId="49" fontId="14" fillId="0" borderId="1" xfId="0" applyNumberFormat="1" applyFont="1" applyFill="1" applyBorder="1" applyAlignment="1">
      <alignment horizontal="right"/>
    </xf>
    <xf numFmtId="165" fontId="14" fillId="0" borderId="1" xfId="0" applyNumberFormat="1" applyFont="1" applyFill="1" applyBorder="1" applyAlignment="1">
      <alignment horizontal="right"/>
    </xf>
    <xf numFmtId="0" fontId="17" fillId="0" borderId="0" xfId="0" applyFont="1" applyFill="1"/>
    <xf numFmtId="49" fontId="19" fillId="8" borderId="1" xfId="0" applyNumberFormat="1" applyFont="1" applyFill="1" applyBorder="1"/>
    <xf numFmtId="49" fontId="19" fillId="8" borderId="1" xfId="0" applyNumberFormat="1" applyFont="1" applyFill="1" applyBorder="1" applyAlignment="1">
      <alignment horizontal="center" vertical="center"/>
    </xf>
    <xf numFmtId="49" fontId="19" fillId="8" borderId="1" xfId="0" applyNumberFormat="1" applyFont="1" applyFill="1" applyBorder="1" applyAlignment="1">
      <alignment horizontal="right"/>
    </xf>
    <xf numFmtId="165" fontId="19" fillId="8" borderId="1" xfId="0" applyNumberFormat="1" applyFont="1" applyFill="1" applyBorder="1" applyAlignment="1">
      <alignment horizontal="right"/>
    </xf>
    <xf numFmtId="165" fontId="19" fillId="8" borderId="2" xfId="0" applyNumberFormat="1" applyFont="1" applyFill="1" applyBorder="1" applyAlignment="1">
      <alignment horizontal="right"/>
    </xf>
    <xf numFmtId="165" fontId="26" fillId="0" borderId="2" xfId="0" applyNumberFormat="1" applyFont="1" applyFill="1" applyBorder="1" applyAlignment="1">
      <alignment horizontal="right"/>
    </xf>
    <xf numFmtId="0" fontId="27" fillId="0" borderId="16" xfId="0" applyFont="1" applyFill="1" applyBorder="1"/>
    <xf numFmtId="0" fontId="27" fillId="0" borderId="15" xfId="0" applyFont="1" applyFill="1" applyBorder="1"/>
    <xf numFmtId="165" fontId="19" fillId="0" borderId="2" xfId="0" applyNumberFormat="1" applyFont="1" applyFill="1" applyBorder="1" applyAlignment="1">
      <alignment horizontal="right"/>
    </xf>
    <xf numFmtId="49" fontId="12" fillId="12" borderId="20" xfId="0" applyNumberFormat="1" applyFont="1" applyFill="1" applyBorder="1"/>
    <xf numFmtId="49" fontId="12" fillId="0" borderId="20" xfId="0" applyNumberFormat="1" applyFont="1" applyFill="1" applyBorder="1"/>
    <xf numFmtId="49" fontId="12" fillId="0" borderId="20" xfId="0" applyNumberFormat="1" applyFont="1" applyFill="1" applyBorder="1" applyAlignment="1">
      <alignment horizontal="center" vertical="center"/>
    </xf>
    <xf numFmtId="49" fontId="12" fillId="11" borderId="20" xfId="0" applyNumberFormat="1" applyFont="1" applyFill="1" applyBorder="1"/>
    <xf numFmtId="49" fontId="12" fillId="11" borderId="20" xfId="0" applyNumberFormat="1" applyFont="1" applyFill="1" applyBorder="1" applyAlignment="1">
      <alignment horizontal="right"/>
    </xf>
    <xf numFmtId="165" fontId="12" fillId="11" borderId="20" xfId="0" applyNumberFormat="1" applyFont="1" applyFill="1" applyBorder="1" applyAlignment="1">
      <alignment horizontal="right"/>
    </xf>
    <xf numFmtId="165" fontId="12" fillId="0" borderId="21" xfId="0" applyNumberFormat="1" applyFont="1" applyFill="1" applyBorder="1" applyAlignment="1">
      <alignment horizontal="right"/>
    </xf>
    <xf numFmtId="49" fontId="12" fillId="12" borderId="3" xfId="0" applyNumberFormat="1" applyFont="1" applyFill="1" applyBorder="1"/>
    <xf numFmtId="49" fontId="12" fillId="0" borderId="3" xfId="0" applyNumberFormat="1" applyFont="1" applyFill="1" applyBorder="1"/>
    <xf numFmtId="49" fontId="12" fillId="0" borderId="3" xfId="0" applyNumberFormat="1" applyFont="1" applyFill="1" applyBorder="1" applyAlignment="1">
      <alignment horizontal="center" vertical="center"/>
    </xf>
    <xf numFmtId="49" fontId="12" fillId="11" borderId="3" xfId="0" applyNumberFormat="1" applyFont="1" applyFill="1" applyBorder="1"/>
    <xf numFmtId="49" fontId="12" fillId="10" borderId="3" xfId="0" applyNumberFormat="1" applyFont="1" applyFill="1" applyBorder="1"/>
    <xf numFmtId="49" fontId="12" fillId="10" borderId="3" xfId="0" applyNumberFormat="1" applyFont="1" applyFill="1" applyBorder="1" applyAlignment="1">
      <alignment horizontal="right"/>
    </xf>
    <xf numFmtId="165" fontId="12" fillId="10" borderId="3" xfId="0" applyNumberFormat="1" applyFont="1" applyFill="1" applyBorder="1" applyAlignment="1">
      <alignment horizontal="right"/>
    </xf>
    <xf numFmtId="49" fontId="19" fillId="4" borderId="19" xfId="0" applyNumberFormat="1" applyFont="1" applyFill="1" applyBorder="1"/>
    <xf numFmtId="49" fontId="19" fillId="4" borderId="19" xfId="0" applyNumberFormat="1" applyFont="1" applyFill="1" applyBorder="1" applyAlignment="1">
      <alignment horizontal="center" vertical="center"/>
    </xf>
    <xf numFmtId="49" fontId="19" fillId="4" borderId="19" xfId="0" applyNumberFormat="1" applyFont="1" applyFill="1" applyBorder="1" applyAlignment="1">
      <alignment horizontal="right"/>
    </xf>
    <xf numFmtId="165" fontId="19" fillId="4" borderId="19" xfId="0" applyNumberFormat="1" applyFont="1" applyFill="1" applyBorder="1" applyAlignment="1">
      <alignment horizontal="right"/>
    </xf>
    <xf numFmtId="49" fontId="12" fillId="12" borderId="19" xfId="0" applyNumberFormat="1" applyFont="1" applyFill="1" applyBorder="1"/>
    <xf numFmtId="49" fontId="12" fillId="0" borderId="19" xfId="0" applyNumberFormat="1" applyFont="1" applyFill="1" applyBorder="1"/>
    <xf numFmtId="49" fontId="12" fillId="0" borderId="19" xfId="0" applyNumberFormat="1" applyFont="1" applyFill="1" applyBorder="1" applyAlignment="1">
      <alignment horizontal="center" vertical="center"/>
    </xf>
    <xf numFmtId="49" fontId="12" fillId="11" borderId="19" xfId="0" applyNumberFormat="1" applyFont="1" applyFill="1" applyBorder="1"/>
    <xf numFmtId="49" fontId="12" fillId="11" borderId="19" xfId="0" applyNumberFormat="1" applyFont="1" applyFill="1" applyBorder="1" applyAlignment="1">
      <alignment horizontal="right"/>
    </xf>
    <xf numFmtId="165" fontId="12" fillId="11" borderId="19" xfId="0" applyNumberFormat="1" applyFont="1" applyFill="1" applyBorder="1" applyAlignment="1">
      <alignment horizontal="right"/>
    </xf>
    <xf numFmtId="49" fontId="2" fillId="12" borderId="19" xfId="0" applyNumberFormat="1" applyFont="1" applyFill="1" applyBorder="1"/>
    <xf numFmtId="49" fontId="2" fillId="5" borderId="19" xfId="0" applyNumberFormat="1" applyFont="1" applyFill="1" applyBorder="1"/>
    <xf numFmtId="49" fontId="2" fillId="5" borderId="19" xfId="0" applyNumberFormat="1" applyFont="1" applyFill="1" applyBorder="1" applyAlignment="1">
      <alignment horizontal="center" vertical="center"/>
    </xf>
    <xf numFmtId="49" fontId="2" fillId="5" borderId="19" xfId="0" applyNumberFormat="1" applyFont="1" applyFill="1" applyBorder="1" applyAlignment="1">
      <alignment horizontal="right"/>
    </xf>
    <xf numFmtId="165" fontId="19" fillId="4" borderId="0" xfId="0" applyNumberFormat="1" applyFont="1" applyFill="1" applyBorder="1" applyAlignment="1">
      <alignment horizontal="right"/>
    </xf>
    <xf numFmtId="0" fontId="17" fillId="0" borderId="0" xfId="0" applyFont="1" applyBorder="1"/>
    <xf numFmtId="165" fontId="12" fillId="11" borderId="0" xfId="0" applyNumberFormat="1" applyFont="1" applyFill="1" applyBorder="1" applyAlignment="1">
      <alignment horizontal="right"/>
    </xf>
    <xf numFmtId="0" fontId="20" fillId="5" borderId="0" xfId="0" applyFont="1" applyFill="1" applyBorder="1"/>
    <xf numFmtId="49" fontId="12" fillId="11" borderId="3" xfId="0" applyNumberFormat="1" applyFont="1" applyFill="1" applyBorder="1" applyAlignment="1">
      <alignment horizontal="right"/>
    </xf>
    <xf numFmtId="165" fontId="12" fillId="11" borderId="3" xfId="0" applyNumberFormat="1" applyFont="1" applyFill="1" applyBorder="1" applyAlignment="1">
      <alignment horizontal="right"/>
    </xf>
    <xf numFmtId="165" fontId="12" fillId="11" borderId="4" xfId="0" applyNumberFormat="1" applyFont="1" applyFill="1" applyBorder="1" applyAlignment="1">
      <alignment horizontal="right"/>
    </xf>
    <xf numFmtId="49" fontId="2" fillId="13" borderId="20" xfId="0" applyNumberFormat="1" applyFont="1" applyFill="1" applyBorder="1"/>
    <xf numFmtId="49" fontId="2" fillId="2" borderId="20" xfId="0" applyNumberFormat="1" applyFont="1" applyFill="1" applyBorder="1"/>
    <xf numFmtId="49" fontId="2" fillId="2" borderId="20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right"/>
    </xf>
    <xf numFmtId="165" fontId="2" fillId="2" borderId="20" xfId="0" applyNumberFormat="1" applyFont="1" applyFill="1" applyBorder="1" applyAlignment="1">
      <alignment horizontal="right"/>
    </xf>
    <xf numFmtId="165" fontId="2" fillId="2" borderId="21" xfId="0" applyNumberFormat="1" applyFont="1" applyFill="1" applyBorder="1" applyAlignment="1">
      <alignment horizontal="right"/>
    </xf>
    <xf numFmtId="49" fontId="12" fillId="13" borderId="19" xfId="0" applyNumberFormat="1" applyFont="1" applyFill="1" applyBorder="1"/>
    <xf numFmtId="49" fontId="12" fillId="5" borderId="19" xfId="0" applyNumberFormat="1" applyFont="1" applyFill="1" applyBorder="1"/>
    <xf numFmtId="49" fontId="12" fillId="5" borderId="19" xfId="0" applyNumberFormat="1" applyFont="1" applyFill="1" applyBorder="1" applyAlignment="1">
      <alignment horizontal="center" vertical="center"/>
    </xf>
    <xf numFmtId="49" fontId="2" fillId="13" borderId="19" xfId="0" applyNumberFormat="1" applyFont="1" applyFill="1" applyBorder="1"/>
    <xf numFmtId="49" fontId="2" fillId="2" borderId="19" xfId="0" applyNumberFormat="1" applyFont="1" applyFill="1" applyBorder="1"/>
    <xf numFmtId="49" fontId="2" fillId="13" borderId="3" xfId="0" applyNumberFormat="1" applyFont="1" applyFill="1" applyBorder="1"/>
    <xf numFmtId="49" fontId="2" fillId="2" borderId="3" xfId="0" applyNumberFormat="1" applyFont="1" applyFill="1" applyBorder="1"/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49" fontId="12" fillId="13" borderId="20" xfId="0" applyNumberFormat="1" applyFont="1" applyFill="1" applyBorder="1"/>
    <xf numFmtId="0" fontId="32" fillId="0" borderId="0" xfId="0" applyFont="1"/>
    <xf numFmtId="0" fontId="33" fillId="5" borderId="19" xfId="0" applyFont="1" applyFill="1" applyBorder="1" applyAlignment="1">
      <alignment horizontal="center" vertical="center" wrapText="1"/>
    </xf>
    <xf numFmtId="0" fontId="34" fillId="0" borderId="19" xfId="0" applyFont="1" applyBorder="1"/>
    <xf numFmtId="49" fontId="2" fillId="13" borderId="0" xfId="0" applyNumberFormat="1" applyFont="1" applyFill="1" applyBorder="1"/>
    <xf numFmtId="49" fontId="12" fillId="4" borderId="22" xfId="0" applyNumberFormat="1" applyFont="1" applyFill="1" applyBorder="1"/>
    <xf numFmtId="49" fontId="19" fillId="4" borderId="22" xfId="0" applyNumberFormat="1" applyFont="1" applyFill="1" applyBorder="1" applyAlignment="1">
      <alignment horizontal="center" vertical="center"/>
    </xf>
    <xf numFmtId="49" fontId="19" fillId="4" borderId="22" xfId="0" applyNumberFormat="1" applyFont="1" applyFill="1" applyBorder="1"/>
    <xf numFmtId="49" fontId="19" fillId="4" borderId="22" xfId="0" applyNumberFormat="1" applyFont="1" applyFill="1" applyBorder="1" applyAlignment="1">
      <alignment horizontal="right"/>
    </xf>
    <xf numFmtId="165" fontId="19" fillId="4" borderId="22" xfId="0" applyNumberFormat="1" applyFont="1" applyFill="1" applyBorder="1" applyAlignment="1">
      <alignment horizontal="right"/>
    </xf>
    <xf numFmtId="49" fontId="2" fillId="2" borderId="19" xfId="0" applyNumberFormat="1" applyFont="1" applyFill="1" applyBorder="1" applyAlignment="1">
      <alignment horizontal="center" vertical="center"/>
    </xf>
    <xf numFmtId="49" fontId="12" fillId="5" borderId="1" xfId="0" applyNumberFormat="1" applyFont="1" applyFill="1" applyBorder="1"/>
    <xf numFmtId="0" fontId="17" fillId="5" borderId="0" xfId="0" applyFont="1" applyFill="1"/>
    <xf numFmtId="49" fontId="12" fillId="5" borderId="1" xfId="0" applyNumberFormat="1" applyFont="1" applyFill="1" applyBorder="1" applyAlignment="1">
      <alignment horizontal="right"/>
    </xf>
    <xf numFmtId="165" fontId="12" fillId="5" borderId="1" xfId="0" applyNumberFormat="1" applyFont="1" applyFill="1" applyBorder="1" applyAlignment="1">
      <alignment horizontal="right"/>
    </xf>
    <xf numFmtId="165" fontId="12" fillId="5" borderId="2" xfId="0" applyNumberFormat="1" applyFont="1" applyFill="1" applyBorder="1" applyAlignment="1">
      <alignment horizontal="right"/>
    </xf>
    <xf numFmtId="49" fontId="12" fillId="13" borderId="0" xfId="0" applyNumberFormat="1" applyFont="1" applyFill="1" applyBorder="1"/>
    <xf numFmtId="49" fontId="12" fillId="0" borderId="0" xfId="0" applyNumberFormat="1" applyFont="1" applyFill="1" applyBorder="1"/>
    <xf numFmtId="49" fontId="12" fillId="0" borderId="0" xfId="0" applyNumberFormat="1" applyFont="1" applyFill="1" applyBorder="1" applyAlignment="1">
      <alignment horizontal="center" vertical="center"/>
    </xf>
    <xf numFmtId="49" fontId="12" fillId="11" borderId="22" xfId="0" applyNumberFormat="1" applyFont="1" applyFill="1" applyBorder="1"/>
    <xf numFmtId="49" fontId="12" fillId="11" borderId="22" xfId="0" applyNumberFormat="1" applyFont="1" applyFill="1" applyBorder="1" applyAlignment="1">
      <alignment horizontal="right"/>
    </xf>
    <xf numFmtId="165" fontId="12" fillId="11" borderId="22" xfId="0" applyNumberFormat="1" applyFont="1" applyFill="1" applyBorder="1" applyAlignment="1">
      <alignment horizontal="right"/>
    </xf>
    <xf numFmtId="49" fontId="12" fillId="5" borderId="19" xfId="0" applyNumberFormat="1" applyFont="1" applyFill="1" applyBorder="1" applyAlignment="1">
      <alignment horizontal="right"/>
    </xf>
    <xf numFmtId="165" fontId="12" fillId="5" borderId="19" xfId="0" applyNumberFormat="1" applyFont="1" applyFill="1" applyBorder="1" applyAlignment="1">
      <alignment horizontal="right"/>
    </xf>
    <xf numFmtId="49" fontId="12" fillId="0" borderId="23" xfId="0" applyNumberFormat="1" applyFont="1" applyFill="1" applyBorder="1" applyAlignment="1">
      <alignment horizontal="center" vertical="center"/>
    </xf>
    <xf numFmtId="49" fontId="12" fillId="11" borderId="23" xfId="0" applyNumberFormat="1" applyFont="1" applyFill="1" applyBorder="1"/>
    <xf numFmtId="49" fontId="12" fillId="11" borderId="23" xfId="0" applyNumberFormat="1" applyFont="1" applyFill="1" applyBorder="1" applyAlignment="1">
      <alignment horizontal="right"/>
    </xf>
    <xf numFmtId="165" fontId="12" fillId="11" borderId="23" xfId="0" applyNumberFormat="1" applyFont="1" applyFill="1" applyBorder="1" applyAlignment="1">
      <alignment horizontal="right"/>
    </xf>
    <xf numFmtId="165" fontId="3" fillId="0" borderId="24" xfId="0" applyNumberFormat="1" applyFont="1" applyFill="1" applyBorder="1" applyAlignment="1">
      <alignment horizontal="right"/>
    </xf>
    <xf numFmtId="49" fontId="3" fillId="0" borderId="3" xfId="0" applyNumberFormat="1" applyFont="1" applyFill="1" applyBorder="1" applyAlignment="1">
      <alignment horizontal="center" vertical="center"/>
    </xf>
    <xf numFmtId="165" fontId="3" fillId="5" borderId="19" xfId="0" applyNumberFormat="1" applyFont="1" applyFill="1" applyBorder="1" applyAlignment="1">
      <alignment horizontal="right"/>
    </xf>
    <xf numFmtId="0" fontId="0" fillId="5" borderId="19" xfId="0" applyFill="1" applyBorder="1"/>
    <xf numFmtId="49" fontId="2" fillId="5" borderId="3" xfId="0" applyNumberFormat="1" applyFont="1" applyFill="1" applyBorder="1"/>
    <xf numFmtId="49" fontId="3" fillId="5" borderId="3" xfId="0" applyNumberFormat="1" applyFont="1" applyFill="1" applyBorder="1"/>
    <xf numFmtId="49" fontId="3" fillId="5" borderId="3" xfId="0" applyNumberFormat="1" applyFont="1" applyFill="1" applyBorder="1" applyAlignment="1">
      <alignment horizontal="right"/>
    </xf>
    <xf numFmtId="165" fontId="3" fillId="5" borderId="3" xfId="0" applyNumberFormat="1" applyFont="1" applyFill="1" applyBorder="1" applyAlignment="1">
      <alignment horizontal="right"/>
    </xf>
    <xf numFmtId="165" fontId="3" fillId="5" borderId="4" xfId="0" applyNumberFormat="1" applyFont="1" applyFill="1" applyBorder="1" applyAlignment="1">
      <alignment horizontal="right"/>
    </xf>
    <xf numFmtId="49" fontId="3" fillId="5" borderId="1" xfId="0" applyNumberFormat="1" applyFont="1" applyFill="1" applyBorder="1"/>
    <xf numFmtId="49" fontId="3" fillId="5" borderId="1" xfId="0" applyNumberFormat="1" applyFont="1" applyFill="1" applyBorder="1" applyAlignment="1">
      <alignment horizontal="right"/>
    </xf>
    <xf numFmtId="165" fontId="3" fillId="5" borderId="1" xfId="0" applyNumberFormat="1" applyFont="1" applyFill="1" applyBorder="1" applyAlignment="1">
      <alignment horizontal="right"/>
    </xf>
    <xf numFmtId="165" fontId="3" fillId="5" borderId="2" xfId="0" applyNumberFormat="1" applyFont="1" applyFill="1" applyBorder="1" applyAlignment="1">
      <alignment horizontal="right"/>
    </xf>
    <xf numFmtId="0" fontId="0" fillId="5" borderId="14" xfId="0" applyFill="1" applyBorder="1"/>
    <xf numFmtId="0" fontId="35" fillId="0" borderId="0" xfId="0" applyFont="1"/>
    <xf numFmtId="49" fontId="36" fillId="11" borderId="1" xfId="0" applyNumberFormat="1" applyFont="1" applyFill="1" applyBorder="1" applyAlignment="1">
      <alignment horizontal="right"/>
    </xf>
    <xf numFmtId="165" fontId="36" fillId="11" borderId="2" xfId="0" applyNumberFormat="1" applyFont="1" applyFill="1" applyBorder="1" applyAlignment="1">
      <alignment horizontal="right"/>
    </xf>
    <xf numFmtId="0" fontId="37" fillId="11" borderId="0" xfId="0" applyFont="1" applyFill="1"/>
    <xf numFmtId="49" fontId="9" fillId="11" borderId="1" xfId="0" applyNumberFormat="1" applyFont="1" applyFill="1" applyBorder="1"/>
    <xf numFmtId="49" fontId="10" fillId="11" borderId="1" xfId="0" applyNumberFormat="1" applyFont="1" applyFill="1" applyBorder="1"/>
    <xf numFmtId="165" fontId="10" fillId="11" borderId="1" xfId="0" applyNumberFormat="1" applyFont="1" applyFill="1" applyBorder="1" applyAlignment="1">
      <alignment horizontal="right"/>
    </xf>
    <xf numFmtId="165" fontId="9" fillId="11" borderId="1" xfId="0" applyNumberFormat="1" applyFont="1" applyFill="1" applyBorder="1" applyAlignment="1">
      <alignment horizontal="right"/>
    </xf>
    <xf numFmtId="49" fontId="6" fillId="15" borderId="1" xfId="0" applyNumberFormat="1" applyFont="1" applyFill="1" applyBorder="1"/>
    <xf numFmtId="49" fontId="6" fillId="15" borderId="1" xfId="0" applyNumberFormat="1" applyFont="1" applyFill="1" applyBorder="1" applyAlignment="1">
      <alignment horizontal="center" vertical="center"/>
    </xf>
    <xf numFmtId="49" fontId="6" fillId="15" borderId="1" xfId="0" applyNumberFormat="1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right"/>
    </xf>
    <xf numFmtId="165" fontId="6" fillId="15" borderId="1" xfId="0" applyNumberFormat="1" applyFont="1" applyFill="1" applyBorder="1" applyAlignment="1">
      <alignment horizontal="right"/>
    </xf>
    <xf numFmtId="165" fontId="6" fillId="15" borderId="2" xfId="0" applyNumberFormat="1" applyFont="1" applyFill="1" applyBorder="1" applyAlignment="1">
      <alignment horizontal="right"/>
    </xf>
    <xf numFmtId="0" fontId="0" fillId="15" borderId="0" xfId="0" applyFill="1"/>
    <xf numFmtId="49" fontId="2" fillId="11" borderId="19" xfId="0" applyNumberFormat="1" applyFont="1" applyFill="1" applyBorder="1"/>
    <xf numFmtId="49" fontId="2" fillId="11" borderId="19" xfId="0" applyNumberFormat="1" applyFont="1" applyFill="1" applyBorder="1" applyAlignment="1">
      <alignment horizontal="center" vertical="center"/>
    </xf>
    <xf numFmtId="49" fontId="2" fillId="11" borderId="19" xfId="0" applyNumberFormat="1" applyFont="1" applyFill="1" applyBorder="1" applyAlignment="1">
      <alignment horizontal="right"/>
    </xf>
    <xf numFmtId="165" fontId="2" fillId="11" borderId="19" xfId="0" applyNumberFormat="1" applyFont="1" applyFill="1" applyBorder="1" applyAlignment="1">
      <alignment horizontal="right"/>
    </xf>
    <xf numFmtId="165" fontId="19" fillId="11" borderId="0" xfId="0" applyNumberFormat="1" applyFont="1" applyFill="1" applyBorder="1" applyAlignment="1">
      <alignment horizontal="right"/>
    </xf>
    <xf numFmtId="0" fontId="17" fillId="11" borderId="0" xfId="0" applyFont="1" applyFill="1" applyBorder="1"/>
    <xf numFmtId="0" fontId="0" fillId="11" borderId="0" xfId="0" applyFill="1"/>
    <xf numFmtId="165" fontId="12" fillId="0" borderId="19" xfId="0" applyNumberFormat="1" applyFont="1" applyFill="1" applyBorder="1" applyAlignment="1">
      <alignment horizontal="right"/>
    </xf>
    <xf numFmtId="0" fontId="17" fillId="0" borderId="19" xfId="0" applyFont="1" applyBorder="1"/>
    <xf numFmtId="0" fontId="7" fillId="5" borderId="19" xfId="0" applyFont="1" applyFill="1" applyBorder="1" applyAlignment="1">
      <alignment horizontal="center" vertical="center" wrapText="1"/>
    </xf>
    <xf numFmtId="0" fontId="1" fillId="5" borderId="0" xfId="0" applyFont="1" applyFill="1"/>
    <xf numFmtId="0" fontId="17" fillId="11" borderId="19" xfId="0" applyFont="1" applyFill="1" applyBorder="1"/>
    <xf numFmtId="49" fontId="5" fillId="11" borderId="1" xfId="0" applyNumberFormat="1" applyFont="1" applyFill="1" applyBorder="1"/>
    <xf numFmtId="49" fontId="15" fillId="11" borderId="1" xfId="0" applyNumberFormat="1" applyFont="1" applyFill="1" applyBorder="1"/>
    <xf numFmtId="49" fontId="15" fillId="11" borderId="1" xfId="0" applyNumberFormat="1" applyFont="1" applyFill="1" applyBorder="1" applyAlignment="1">
      <alignment horizontal="center" vertical="center"/>
    </xf>
    <xf numFmtId="165" fontId="5" fillId="11" borderId="2" xfId="0" applyNumberFormat="1" applyFont="1" applyFill="1" applyBorder="1" applyAlignment="1">
      <alignment horizontal="right"/>
    </xf>
    <xf numFmtId="49" fontId="19" fillId="5" borderId="22" xfId="0" applyNumberFormat="1" applyFont="1" applyFill="1" applyBorder="1"/>
    <xf numFmtId="0" fontId="0" fillId="11" borderId="19" xfId="0" applyFill="1" applyBorder="1"/>
    <xf numFmtId="0" fontId="18" fillId="11" borderId="0" xfId="0" applyFont="1" applyFill="1"/>
    <xf numFmtId="49" fontId="19" fillId="11" borderId="1" xfId="0" applyNumberFormat="1" applyFont="1" applyFill="1" applyBorder="1" applyAlignment="1">
      <alignment horizontal="center" vertical="center"/>
    </xf>
    <xf numFmtId="49" fontId="19" fillId="11" borderId="1" xfId="0" applyNumberFormat="1" applyFont="1" applyFill="1" applyBorder="1"/>
    <xf numFmtId="165" fontId="19" fillId="11" borderId="1" xfId="0" applyNumberFormat="1" applyFont="1" applyFill="1" applyBorder="1" applyAlignment="1">
      <alignment horizontal="right"/>
    </xf>
    <xf numFmtId="165" fontId="19" fillId="11" borderId="2" xfId="0" applyNumberFormat="1" applyFont="1" applyFill="1" applyBorder="1" applyAlignment="1">
      <alignment horizontal="right"/>
    </xf>
    <xf numFmtId="0" fontId="17" fillId="11" borderId="0" xfId="0" applyFont="1" applyFill="1"/>
    <xf numFmtId="49" fontId="2" fillId="4" borderId="1" xfId="0" applyNumberFormat="1" applyFont="1" applyFill="1" applyBorder="1"/>
    <xf numFmtId="49" fontId="12" fillId="4" borderId="19" xfId="0" applyNumberFormat="1" applyFont="1" applyFill="1" applyBorder="1"/>
    <xf numFmtId="49" fontId="2" fillId="4" borderId="1" xfId="0" applyNumberFormat="1" applyFont="1" applyFill="1" applyBorder="1" applyAlignment="1">
      <alignment horizontal="right"/>
    </xf>
    <xf numFmtId="49" fontId="2" fillId="10" borderId="1" xfId="0" applyNumberFormat="1" applyFont="1" applyFill="1" applyBorder="1"/>
    <xf numFmtId="49" fontId="2" fillId="10" borderId="1" xfId="0" applyNumberFormat="1" applyFont="1" applyFill="1" applyBorder="1" applyAlignment="1">
      <alignment horizontal="center" vertical="center"/>
    </xf>
    <xf numFmtId="49" fontId="2" fillId="10" borderId="1" xfId="0" applyNumberFormat="1" applyFont="1" applyFill="1" applyBorder="1" applyAlignment="1">
      <alignment horizontal="right"/>
    </xf>
    <xf numFmtId="165" fontId="2" fillId="10" borderId="1" xfId="0" applyNumberFormat="1" applyFont="1" applyFill="1" applyBorder="1" applyAlignment="1">
      <alignment horizontal="right"/>
    </xf>
    <xf numFmtId="165" fontId="2" fillId="10" borderId="2" xfId="0" applyNumberFormat="1" applyFont="1" applyFill="1" applyBorder="1" applyAlignment="1">
      <alignment horizontal="right"/>
    </xf>
    <xf numFmtId="0" fontId="0" fillId="10" borderId="0" xfId="0" applyFill="1"/>
    <xf numFmtId="0" fontId="1" fillId="4" borderId="0" xfId="0" applyFont="1" applyFill="1"/>
    <xf numFmtId="49" fontId="12" fillId="5" borderId="0" xfId="0" applyNumberFormat="1" applyFont="1" applyFill="1" applyBorder="1"/>
    <xf numFmtId="49" fontId="12" fillId="5" borderId="0" xfId="0" applyNumberFormat="1" applyFont="1" applyFill="1" applyBorder="1" applyAlignment="1">
      <alignment horizontal="center" vertical="center"/>
    </xf>
    <xf numFmtId="49" fontId="12" fillId="5" borderId="22" xfId="0" applyNumberFormat="1" applyFont="1" applyFill="1" applyBorder="1"/>
    <xf numFmtId="49" fontId="12" fillId="5" borderId="22" xfId="0" applyNumberFormat="1" applyFont="1" applyFill="1" applyBorder="1" applyAlignment="1">
      <alignment horizontal="right"/>
    </xf>
    <xf numFmtId="165" fontId="12" fillId="5" borderId="22" xfId="0" applyNumberFormat="1" applyFont="1" applyFill="1" applyBorder="1" applyAlignment="1">
      <alignment horizontal="right"/>
    </xf>
    <xf numFmtId="165" fontId="12" fillId="5" borderId="0" xfId="0" applyNumberFormat="1" applyFont="1" applyFill="1" applyBorder="1" applyAlignment="1">
      <alignment horizontal="right"/>
    </xf>
    <xf numFmtId="0" fontId="17" fillId="5" borderId="0" xfId="0" applyFont="1" applyFill="1" applyBorder="1"/>
    <xf numFmtId="0" fontId="27" fillId="0" borderId="17" xfId="0" applyFont="1" applyFill="1" applyBorder="1"/>
    <xf numFmtId="0" fontId="27" fillId="0" borderId="0" xfId="0" applyFont="1" applyFill="1" applyBorder="1"/>
    <xf numFmtId="49" fontId="19" fillId="5" borderId="1" xfId="0" applyNumberFormat="1" applyFont="1" applyFill="1" applyBorder="1"/>
    <xf numFmtId="49" fontId="19" fillId="5" borderId="1" xfId="0" applyNumberFormat="1" applyFont="1" applyFill="1" applyBorder="1" applyAlignment="1">
      <alignment horizontal="center" vertical="center"/>
    </xf>
    <xf numFmtId="49" fontId="19" fillId="5" borderId="1" xfId="0" applyNumberFormat="1" applyFont="1" applyFill="1" applyBorder="1" applyAlignment="1">
      <alignment horizontal="right"/>
    </xf>
    <xf numFmtId="165" fontId="19" fillId="5" borderId="1" xfId="0" applyNumberFormat="1" applyFont="1" applyFill="1" applyBorder="1" applyAlignment="1">
      <alignment horizontal="right"/>
    </xf>
    <xf numFmtId="165" fontId="28" fillId="5" borderId="2" xfId="0" applyNumberFormat="1" applyFont="1" applyFill="1" applyBorder="1" applyAlignment="1">
      <alignment horizontal="right"/>
    </xf>
    <xf numFmtId="0" fontId="27" fillId="5" borderId="17" xfId="0" applyFont="1" applyFill="1" applyBorder="1"/>
    <xf numFmtId="0" fontId="27" fillId="5" borderId="0" xfId="0" applyFont="1" applyFill="1"/>
    <xf numFmtId="0" fontId="27" fillId="5" borderId="0" xfId="0" applyFont="1" applyFill="1" applyBorder="1"/>
    <xf numFmtId="0" fontId="38" fillId="0" borderId="0" xfId="0" applyFont="1"/>
  </cellXfs>
  <cellStyles count="1">
    <cellStyle name="Нормален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59"/>
  <sheetViews>
    <sheetView tabSelected="1" zoomScale="110" zoomScaleNormal="110" workbookViewId="0">
      <selection activeCell="H4" sqref="H4"/>
    </sheetView>
  </sheetViews>
  <sheetFormatPr defaultRowHeight="15"/>
  <cols>
    <col min="1" max="1" width="4.85546875" customWidth="1"/>
    <col min="2" max="2" width="4.7109375" customWidth="1"/>
    <col min="3" max="3" width="7.42578125" style="28" customWidth="1"/>
    <col min="4" max="4" width="33.42578125" customWidth="1"/>
    <col min="5" max="5" width="9.42578125" customWidth="1"/>
    <col min="6" max="6" width="11.7109375" customWidth="1"/>
    <col min="7" max="7" width="9.42578125" hidden="1" customWidth="1"/>
    <col min="8" max="8" width="12.140625" customWidth="1"/>
    <col min="9" max="9" width="0.28515625" hidden="1" customWidth="1"/>
    <col min="10" max="10" width="0.140625" customWidth="1"/>
    <col min="11" max="11" width="9.28515625" hidden="1" customWidth="1"/>
    <col min="12" max="12" width="9.140625" hidden="1" customWidth="1"/>
    <col min="13" max="13" width="11.28515625" hidden="1" customWidth="1"/>
    <col min="14" max="15" width="9.140625" hidden="1" customWidth="1"/>
    <col min="16" max="16" width="11.28515625" customWidth="1"/>
    <col min="17" max="17" width="10.5703125" customWidth="1"/>
    <col min="19" max="19" width="9.28515625" bestFit="1" customWidth="1"/>
  </cols>
  <sheetData>
    <row r="1" spans="1:23">
      <c r="B1" s="2"/>
      <c r="C1" s="27"/>
      <c r="D1" s="3" t="s">
        <v>285</v>
      </c>
      <c r="F1" t="s">
        <v>152</v>
      </c>
    </row>
    <row r="2" spans="1:23">
      <c r="B2" s="1">
        <v>2</v>
      </c>
      <c r="C2" s="80"/>
      <c r="D2" s="80" t="s">
        <v>153</v>
      </c>
      <c r="E2" s="80"/>
    </row>
    <row r="3" spans="1:23" ht="15.75" thickBot="1">
      <c r="B3" s="1"/>
      <c r="D3" t="s">
        <v>154</v>
      </c>
      <c r="E3" s="19"/>
    </row>
    <row r="4" spans="1:23" ht="63" customHeight="1">
      <c r="A4" s="71" t="s">
        <v>0</v>
      </c>
      <c r="B4" s="71" t="s">
        <v>6</v>
      </c>
      <c r="C4" s="72" t="s">
        <v>13</v>
      </c>
      <c r="D4" s="73"/>
      <c r="E4" s="67" t="s">
        <v>46</v>
      </c>
      <c r="F4" s="68" t="s">
        <v>61</v>
      </c>
      <c r="G4" s="68" t="s">
        <v>136</v>
      </c>
      <c r="H4" s="334" t="s">
        <v>288</v>
      </c>
      <c r="I4" s="69" t="s">
        <v>131</v>
      </c>
      <c r="J4" s="70" t="s">
        <v>138</v>
      </c>
      <c r="K4" s="70" t="s">
        <v>139</v>
      </c>
      <c r="L4" s="70" t="s">
        <v>149</v>
      </c>
      <c r="M4" s="70" t="s">
        <v>147</v>
      </c>
      <c r="N4" s="70" t="s">
        <v>146</v>
      </c>
      <c r="O4" s="70" t="s">
        <v>148</v>
      </c>
      <c r="P4" s="68" t="s">
        <v>286</v>
      </c>
      <c r="Q4" s="69" t="s">
        <v>287</v>
      </c>
      <c r="R4" s="228"/>
      <c r="S4" s="292"/>
      <c r="T4" s="228"/>
      <c r="U4" s="228"/>
      <c r="V4" s="228"/>
      <c r="W4" s="229"/>
    </row>
    <row r="5" spans="1:23" ht="25.15" customHeight="1" thickBot="1">
      <c r="A5" s="74" t="s">
        <v>1</v>
      </c>
      <c r="B5" s="74"/>
      <c r="C5" s="72"/>
      <c r="D5" s="75"/>
      <c r="E5" s="76"/>
      <c r="F5" s="77"/>
      <c r="G5" s="78"/>
      <c r="H5" s="77"/>
      <c r="I5" s="26" t="s">
        <v>132</v>
      </c>
      <c r="P5" s="77"/>
      <c r="Q5" s="77"/>
    </row>
    <row r="6" spans="1:23" ht="12" customHeight="1">
      <c r="A6" s="5" t="s">
        <v>2</v>
      </c>
      <c r="B6" s="5"/>
      <c r="C6" s="29"/>
      <c r="D6" s="82" t="s">
        <v>168</v>
      </c>
      <c r="E6" s="35"/>
      <c r="F6" s="35"/>
      <c r="G6" s="36"/>
      <c r="H6" s="37">
        <f>H7+H241+H531</f>
        <v>14143577</v>
      </c>
      <c r="I6" s="38">
        <v>7128391</v>
      </c>
      <c r="P6" s="37">
        <f>P7+P241+P531</f>
        <v>8660597</v>
      </c>
      <c r="Q6" s="37">
        <f>Q7+Q241+Q531</f>
        <v>8660597</v>
      </c>
      <c r="S6" s="3"/>
    </row>
    <row r="7" spans="1:23" ht="12" customHeight="1">
      <c r="A7" s="62" t="s">
        <v>3</v>
      </c>
      <c r="B7" s="62"/>
      <c r="C7" s="64"/>
      <c r="D7" s="79" t="s">
        <v>151</v>
      </c>
      <c r="E7" s="62"/>
      <c r="F7" s="62"/>
      <c r="G7" s="65"/>
      <c r="H7" s="66">
        <f>H8+H21+H34+H53+H70+H73+H83+H111+H146+H147+H163+H167+H191+H199+H228+H234+H235+H236+H237+H238</f>
        <v>6938738</v>
      </c>
      <c r="I7" s="39">
        <v>244791</v>
      </c>
      <c r="P7" s="66">
        <f>P8+P21+P34+P53+P70+P73+P83+P111+P146+P147+P163+P167+P191+P199+P228+P234+P235+P236+P237+P238</f>
        <v>6111578</v>
      </c>
      <c r="Q7" s="66">
        <f>Q8+Q21+Q34+Q53+Q70+Q73+Q83+Q111+Q146+Q147+Q163+Q167+Q191+Q199+Q228+Q234+Q235+Q236+Q237+Q238</f>
        <v>6111578</v>
      </c>
      <c r="S7" s="3"/>
    </row>
    <row r="8" spans="1:23" s="100" customFormat="1" ht="12" customHeight="1">
      <c r="A8" s="140" t="s">
        <v>3</v>
      </c>
      <c r="B8" s="140" t="s">
        <v>3</v>
      </c>
      <c r="C8" s="133" t="s">
        <v>14</v>
      </c>
      <c r="D8" s="132" t="s">
        <v>165</v>
      </c>
      <c r="E8" s="132"/>
      <c r="F8" s="132"/>
      <c r="G8" s="134"/>
      <c r="H8" s="135"/>
      <c r="I8" s="111">
        <v>2987</v>
      </c>
      <c r="P8" s="135">
        <f>P9+P12+P16</f>
        <v>1957</v>
      </c>
      <c r="Q8" s="135">
        <f>Q9+Q12+Q16</f>
        <v>1957</v>
      </c>
    </row>
    <row r="9" spans="1:23" ht="12" customHeight="1">
      <c r="A9" s="83" t="s">
        <v>3</v>
      </c>
      <c r="B9" s="84" t="s">
        <v>3</v>
      </c>
      <c r="C9" s="85" t="s">
        <v>14</v>
      </c>
      <c r="D9" s="86" t="s">
        <v>167</v>
      </c>
      <c r="E9" s="86" t="s">
        <v>47</v>
      </c>
      <c r="F9" s="86"/>
      <c r="G9" s="87"/>
      <c r="H9" s="88"/>
      <c r="I9" s="43"/>
      <c r="P9" s="88">
        <f>P10+P11</f>
        <v>0</v>
      </c>
      <c r="Q9" s="88">
        <f>Q10+Q11</f>
        <v>0</v>
      </c>
    </row>
    <row r="10" spans="1:23" ht="12" customHeight="1">
      <c r="A10" s="62" t="s">
        <v>3</v>
      </c>
      <c r="B10" s="7" t="s">
        <v>3</v>
      </c>
      <c r="C10" s="31" t="s">
        <v>14</v>
      </c>
      <c r="D10" s="7" t="s">
        <v>166</v>
      </c>
      <c r="E10" s="7" t="s">
        <v>47</v>
      </c>
      <c r="F10" s="7" t="s">
        <v>62</v>
      </c>
      <c r="G10" s="14"/>
      <c r="H10" s="9"/>
      <c r="I10" s="23"/>
      <c r="P10" s="9"/>
      <c r="Q10" s="9"/>
    </row>
    <row r="11" spans="1:23" ht="12" customHeight="1">
      <c r="A11" s="62" t="s">
        <v>3</v>
      </c>
      <c r="B11" s="7" t="s">
        <v>3</v>
      </c>
      <c r="C11" s="31" t="s">
        <v>14</v>
      </c>
      <c r="D11" s="7" t="s">
        <v>167</v>
      </c>
      <c r="E11" s="7" t="s">
        <v>47</v>
      </c>
      <c r="F11" s="7" t="s">
        <v>63</v>
      </c>
      <c r="G11" s="14"/>
      <c r="H11" s="9"/>
      <c r="I11" s="23"/>
      <c r="P11" s="9"/>
      <c r="Q11" s="9"/>
    </row>
    <row r="12" spans="1:23" ht="12" customHeight="1">
      <c r="A12" s="83" t="s">
        <v>3</v>
      </c>
      <c r="B12" s="84" t="s">
        <v>3</v>
      </c>
      <c r="C12" s="85" t="s">
        <v>14</v>
      </c>
      <c r="D12" s="86" t="s">
        <v>174</v>
      </c>
      <c r="E12" s="86" t="s">
        <v>48</v>
      </c>
      <c r="F12" s="86"/>
      <c r="G12" s="87"/>
      <c r="H12" s="88"/>
      <c r="I12" s="43"/>
      <c r="P12" s="88">
        <f>P13+P14+P15</f>
        <v>0</v>
      </c>
      <c r="Q12" s="88">
        <f>Q13+Q14+Q15</f>
        <v>0</v>
      </c>
    </row>
    <row r="13" spans="1:23" ht="12" customHeight="1">
      <c r="A13" s="62" t="s">
        <v>3</v>
      </c>
      <c r="B13" s="7" t="s">
        <v>3</v>
      </c>
      <c r="C13" s="31" t="s">
        <v>14</v>
      </c>
      <c r="D13" s="7" t="s">
        <v>161</v>
      </c>
      <c r="E13" s="7" t="s">
        <v>48</v>
      </c>
      <c r="F13" s="7" t="s">
        <v>64</v>
      </c>
      <c r="G13" s="14"/>
      <c r="H13" s="9"/>
      <c r="I13" s="23"/>
      <c r="P13" s="9"/>
      <c r="Q13" s="9"/>
    </row>
    <row r="14" spans="1:23" ht="12" customHeight="1">
      <c r="A14" s="62" t="s">
        <v>3</v>
      </c>
      <c r="B14" s="7" t="s">
        <v>3</v>
      </c>
      <c r="C14" s="31" t="s">
        <v>14</v>
      </c>
      <c r="D14" s="7" t="s">
        <v>162</v>
      </c>
      <c r="E14" s="7" t="s">
        <v>48</v>
      </c>
      <c r="F14" s="7" t="s">
        <v>65</v>
      </c>
      <c r="G14" s="14"/>
      <c r="H14" s="9"/>
      <c r="I14" s="23"/>
      <c r="P14" s="9"/>
      <c r="Q14" s="9"/>
    </row>
    <row r="15" spans="1:23" ht="12" customHeight="1">
      <c r="A15" s="62" t="s">
        <v>3</v>
      </c>
      <c r="B15" s="7" t="s">
        <v>3</v>
      </c>
      <c r="C15" s="31" t="s">
        <v>14</v>
      </c>
      <c r="D15" s="7" t="s">
        <v>163</v>
      </c>
      <c r="E15" s="7" t="s">
        <v>48</v>
      </c>
      <c r="F15" s="7" t="s">
        <v>66</v>
      </c>
      <c r="G15" s="14"/>
      <c r="H15" s="9"/>
      <c r="I15" s="23"/>
      <c r="P15" s="9"/>
      <c r="Q15" s="9"/>
    </row>
    <row r="16" spans="1:23" ht="12" customHeight="1">
      <c r="A16" s="83" t="s">
        <v>3</v>
      </c>
      <c r="B16" s="84" t="s">
        <v>3</v>
      </c>
      <c r="C16" s="85" t="s">
        <v>14</v>
      </c>
      <c r="D16" s="86" t="s">
        <v>169</v>
      </c>
      <c r="E16" s="86" t="s">
        <v>49</v>
      </c>
      <c r="F16" s="86"/>
      <c r="G16" s="87"/>
      <c r="H16" s="88"/>
      <c r="I16" s="43"/>
      <c r="P16" s="88">
        <f>P17+P18+P19+P20</f>
        <v>1957</v>
      </c>
      <c r="Q16" s="88">
        <f>Q17+Q18+Q19+Q20</f>
        <v>1957</v>
      </c>
    </row>
    <row r="17" spans="1:17" ht="12" customHeight="1">
      <c r="A17" s="62" t="s">
        <v>3</v>
      </c>
      <c r="B17" s="7" t="s">
        <v>3</v>
      </c>
      <c r="C17" s="31" t="s">
        <v>14</v>
      </c>
      <c r="D17" s="7" t="s">
        <v>103</v>
      </c>
      <c r="E17" s="7" t="s">
        <v>49</v>
      </c>
      <c r="F17" s="7" t="s">
        <v>67</v>
      </c>
      <c r="G17" s="14"/>
      <c r="H17" s="9"/>
      <c r="I17" s="23">
        <v>2987</v>
      </c>
      <c r="P17" s="9">
        <v>1040</v>
      </c>
      <c r="Q17" s="9">
        <v>1040</v>
      </c>
    </row>
    <row r="18" spans="1:17" ht="12" customHeight="1">
      <c r="A18" s="62" t="s">
        <v>3</v>
      </c>
      <c r="B18" s="7" t="s">
        <v>3</v>
      </c>
      <c r="C18" s="31" t="s">
        <v>14</v>
      </c>
      <c r="D18" s="7" t="s">
        <v>104</v>
      </c>
      <c r="E18" s="7" t="s">
        <v>49</v>
      </c>
      <c r="F18" s="7" t="s">
        <v>68</v>
      </c>
      <c r="G18" s="14"/>
      <c r="H18" s="9"/>
      <c r="I18" s="23"/>
      <c r="P18" s="9"/>
      <c r="Q18" s="9"/>
    </row>
    <row r="19" spans="1:17" ht="12" customHeight="1">
      <c r="A19" s="62" t="s">
        <v>3</v>
      </c>
      <c r="B19" s="7" t="s">
        <v>3</v>
      </c>
      <c r="C19" s="31" t="s">
        <v>14</v>
      </c>
      <c r="D19" s="7" t="s">
        <v>105</v>
      </c>
      <c r="E19" s="7" t="s">
        <v>49</v>
      </c>
      <c r="F19" s="7" t="s">
        <v>69</v>
      </c>
      <c r="G19" s="14"/>
      <c r="H19" s="9"/>
      <c r="I19" s="23"/>
      <c r="N19" s="53"/>
      <c r="P19" s="9">
        <v>914</v>
      </c>
      <c r="Q19" s="9">
        <v>914</v>
      </c>
    </row>
    <row r="20" spans="1:17" ht="12" customHeight="1">
      <c r="A20" s="62" t="s">
        <v>3</v>
      </c>
      <c r="B20" s="7" t="s">
        <v>3</v>
      </c>
      <c r="C20" s="31" t="s">
        <v>14</v>
      </c>
      <c r="D20" s="7" t="s">
        <v>106</v>
      </c>
      <c r="E20" s="7" t="s">
        <v>49</v>
      </c>
      <c r="F20" s="7" t="s">
        <v>70</v>
      </c>
      <c r="G20" s="14"/>
      <c r="H20" s="9"/>
      <c r="I20" s="23"/>
      <c r="P20" s="9">
        <v>3</v>
      </c>
      <c r="Q20" s="9">
        <v>3</v>
      </c>
    </row>
    <row r="21" spans="1:17" s="138" customFormat="1" ht="12" customHeight="1">
      <c r="A21" s="142" t="s">
        <v>3</v>
      </c>
      <c r="B21" s="142" t="s">
        <v>3</v>
      </c>
      <c r="C21" s="125" t="s">
        <v>15</v>
      </c>
      <c r="D21" s="124" t="s">
        <v>200</v>
      </c>
      <c r="E21" s="142"/>
      <c r="F21" s="142"/>
      <c r="G21" s="126"/>
      <c r="H21" s="127">
        <f>H22+H25+H29</f>
        <v>688300</v>
      </c>
      <c r="I21" s="128">
        <v>208375</v>
      </c>
      <c r="P21" s="127">
        <f>P24+P25+P29+P33</f>
        <v>542412</v>
      </c>
      <c r="Q21" s="127">
        <f>Q24+Q25+Q29+Q33</f>
        <v>542412</v>
      </c>
    </row>
    <row r="22" spans="1:17" ht="12" customHeight="1">
      <c r="A22" s="83" t="s">
        <v>3</v>
      </c>
      <c r="B22" s="84" t="s">
        <v>3</v>
      </c>
      <c r="C22" s="85" t="s">
        <v>15</v>
      </c>
      <c r="D22" s="86" t="s">
        <v>170</v>
      </c>
      <c r="E22" s="86" t="s">
        <v>50</v>
      </c>
      <c r="F22" s="86" t="s">
        <v>71</v>
      </c>
      <c r="G22" s="87"/>
      <c r="H22" s="88">
        <v>516673</v>
      </c>
      <c r="I22" s="43">
        <v>143372</v>
      </c>
      <c r="K22">
        <v>20081</v>
      </c>
      <c r="P22" s="88">
        <v>453993</v>
      </c>
      <c r="Q22" s="88">
        <v>453993</v>
      </c>
    </row>
    <row r="23" spans="1:17" ht="12" customHeight="1">
      <c r="A23" s="83" t="s">
        <v>3</v>
      </c>
      <c r="B23" s="84" t="s">
        <v>3</v>
      </c>
      <c r="C23" s="85" t="s">
        <v>15</v>
      </c>
      <c r="D23" s="86" t="s">
        <v>230</v>
      </c>
      <c r="E23" s="86" t="s">
        <v>50</v>
      </c>
      <c r="F23" s="86" t="s">
        <v>231</v>
      </c>
      <c r="G23" s="87"/>
      <c r="H23" s="88"/>
      <c r="I23" s="43"/>
      <c r="P23" s="88">
        <v>41448</v>
      </c>
      <c r="Q23" s="88">
        <v>41448</v>
      </c>
    </row>
    <row r="24" spans="1:17" ht="12" customHeight="1">
      <c r="A24" s="83" t="s">
        <v>3</v>
      </c>
      <c r="B24" s="84" t="s">
        <v>3</v>
      </c>
      <c r="C24" s="85" t="s">
        <v>15</v>
      </c>
      <c r="D24" s="86"/>
      <c r="E24" s="86" t="s">
        <v>50</v>
      </c>
      <c r="F24" s="86"/>
      <c r="G24" s="87"/>
      <c r="H24" s="88"/>
      <c r="I24" s="43"/>
      <c r="P24" s="88">
        <f>P22+P23</f>
        <v>495441</v>
      </c>
      <c r="Q24" s="88">
        <f>Q22+Q23</f>
        <v>495441</v>
      </c>
    </row>
    <row r="25" spans="1:17" ht="12" customHeight="1">
      <c r="A25" s="83" t="s">
        <v>3</v>
      </c>
      <c r="B25" s="84" t="s">
        <v>3</v>
      </c>
      <c r="C25" s="85" t="s">
        <v>15</v>
      </c>
      <c r="D25" s="86" t="s">
        <v>167</v>
      </c>
      <c r="E25" s="86" t="s">
        <v>47</v>
      </c>
      <c r="F25" s="86"/>
      <c r="G25" s="87"/>
      <c r="H25" s="88">
        <f>H26+H27+H28</f>
        <v>51513</v>
      </c>
      <c r="I25" s="43"/>
      <c r="P25" s="88">
        <f>P26+P27+P28</f>
        <v>55561</v>
      </c>
      <c r="Q25" s="88">
        <f>Q26+Q27+Q28</f>
        <v>55561</v>
      </c>
    </row>
    <row r="26" spans="1:17" ht="12" customHeight="1">
      <c r="A26" s="62" t="s">
        <v>3</v>
      </c>
      <c r="B26" s="7" t="s">
        <v>3</v>
      </c>
      <c r="C26" s="31" t="s">
        <v>15</v>
      </c>
      <c r="D26" s="7" t="s">
        <v>107</v>
      </c>
      <c r="E26" s="7" t="s">
        <v>47</v>
      </c>
      <c r="F26" s="7" t="s">
        <v>72</v>
      </c>
      <c r="G26" s="14"/>
      <c r="H26" s="9">
        <v>15600</v>
      </c>
      <c r="I26" s="23">
        <v>6395</v>
      </c>
      <c r="P26" s="9">
        <v>12305</v>
      </c>
      <c r="Q26" s="9">
        <v>12305</v>
      </c>
    </row>
    <row r="27" spans="1:17" ht="12" customHeight="1">
      <c r="A27" s="62" t="s">
        <v>3</v>
      </c>
      <c r="B27" s="7" t="s">
        <v>3</v>
      </c>
      <c r="C27" s="31" t="s">
        <v>15</v>
      </c>
      <c r="D27" s="7" t="s">
        <v>108</v>
      </c>
      <c r="E27" s="7" t="s">
        <v>47</v>
      </c>
      <c r="F27" s="7" t="s">
        <v>73</v>
      </c>
      <c r="G27" s="14"/>
      <c r="H27" s="9">
        <v>23532</v>
      </c>
      <c r="I27" s="23">
        <v>1156</v>
      </c>
      <c r="P27" s="9">
        <v>23532</v>
      </c>
      <c r="Q27" s="9">
        <v>23532</v>
      </c>
    </row>
    <row r="28" spans="1:17" ht="12" customHeight="1">
      <c r="A28" s="62" t="s">
        <v>3</v>
      </c>
      <c r="B28" s="7" t="s">
        <v>3</v>
      </c>
      <c r="C28" s="31" t="s">
        <v>15</v>
      </c>
      <c r="D28" s="7" t="s">
        <v>102</v>
      </c>
      <c r="E28" s="7" t="s">
        <v>47</v>
      </c>
      <c r="F28" s="7" t="s">
        <v>63</v>
      </c>
      <c r="G28" s="14"/>
      <c r="H28" s="9">
        <v>12381</v>
      </c>
      <c r="I28" s="23">
        <v>4864</v>
      </c>
      <c r="P28" s="9">
        <v>19724</v>
      </c>
      <c r="Q28" s="9">
        <v>19724</v>
      </c>
    </row>
    <row r="29" spans="1:17" ht="12" customHeight="1">
      <c r="A29" s="83" t="s">
        <v>3</v>
      </c>
      <c r="B29" s="84" t="s">
        <v>3</v>
      </c>
      <c r="C29" s="89" t="s">
        <v>15</v>
      </c>
      <c r="D29" s="86" t="s">
        <v>174</v>
      </c>
      <c r="E29" s="86" t="s">
        <v>48</v>
      </c>
      <c r="F29" s="86"/>
      <c r="G29" s="87"/>
      <c r="H29" s="88">
        <f>H30+H31+H32</f>
        <v>120114</v>
      </c>
      <c r="I29" s="43"/>
      <c r="P29" s="88">
        <f>P30+P31+P32</f>
        <v>129358</v>
      </c>
      <c r="Q29" s="88">
        <f>Q30+Q31+Q32</f>
        <v>129358</v>
      </c>
    </row>
    <row r="30" spans="1:17" ht="12" customHeight="1">
      <c r="A30" s="62" t="s">
        <v>3</v>
      </c>
      <c r="B30" s="7" t="s">
        <v>3</v>
      </c>
      <c r="C30" s="31" t="s">
        <v>15</v>
      </c>
      <c r="D30" s="7" t="s">
        <v>161</v>
      </c>
      <c r="E30" s="7" t="s">
        <v>48</v>
      </c>
      <c r="F30" s="7" t="s">
        <v>64</v>
      </c>
      <c r="G30" s="14"/>
      <c r="H30" s="9">
        <v>74278</v>
      </c>
      <c r="I30" s="23">
        <v>33662</v>
      </c>
      <c r="P30" s="9">
        <v>80222</v>
      </c>
      <c r="Q30" s="9">
        <v>80222</v>
      </c>
    </row>
    <row r="31" spans="1:17" ht="12" customHeight="1">
      <c r="A31" s="62" t="s">
        <v>3</v>
      </c>
      <c r="B31" s="7" t="s">
        <v>3</v>
      </c>
      <c r="C31" s="31" t="s">
        <v>15</v>
      </c>
      <c r="D31" s="7" t="s">
        <v>162</v>
      </c>
      <c r="E31" s="7" t="s">
        <v>48</v>
      </c>
      <c r="F31" s="7" t="s">
        <v>65</v>
      </c>
      <c r="G31" s="14"/>
      <c r="H31" s="9">
        <v>30528</v>
      </c>
      <c r="I31" s="23">
        <v>12930</v>
      </c>
      <c r="P31" s="9">
        <v>32782</v>
      </c>
      <c r="Q31" s="9">
        <v>32782</v>
      </c>
    </row>
    <row r="32" spans="1:17" ht="12" customHeight="1">
      <c r="A32" s="208" t="s">
        <v>3</v>
      </c>
      <c r="B32" s="209" t="s">
        <v>3</v>
      </c>
      <c r="C32" s="210" t="s">
        <v>15</v>
      </c>
      <c r="D32" s="209" t="s">
        <v>163</v>
      </c>
      <c r="E32" s="209" t="s">
        <v>48</v>
      </c>
      <c r="F32" s="209" t="s">
        <v>66</v>
      </c>
      <c r="G32" s="211"/>
      <c r="H32" s="212">
        <v>15308</v>
      </c>
      <c r="I32" s="213">
        <v>5996</v>
      </c>
      <c r="P32" s="212">
        <v>16354</v>
      </c>
      <c r="Q32" s="212">
        <v>16354</v>
      </c>
    </row>
    <row r="33" spans="1:17" ht="12" customHeight="1">
      <c r="A33" s="230" t="s">
        <v>3</v>
      </c>
      <c r="B33" s="218" t="s">
        <v>3</v>
      </c>
      <c r="C33" s="236" t="s">
        <v>15</v>
      </c>
      <c r="D33" s="283" t="s">
        <v>234</v>
      </c>
      <c r="E33" s="283" t="s">
        <v>52</v>
      </c>
      <c r="F33" s="283" t="s">
        <v>85</v>
      </c>
      <c r="G33" s="285"/>
      <c r="H33" s="286"/>
      <c r="I33" s="286"/>
      <c r="J33" s="300"/>
      <c r="K33" s="300"/>
      <c r="L33" s="300"/>
      <c r="M33" s="300"/>
      <c r="N33" s="300"/>
      <c r="O33" s="300"/>
      <c r="P33" s="286">
        <v>-137948</v>
      </c>
      <c r="Q33" s="286">
        <v>-137948</v>
      </c>
    </row>
    <row r="34" spans="1:17" ht="12" customHeight="1">
      <c r="A34" s="308" t="s">
        <v>3</v>
      </c>
      <c r="B34" s="231" t="s">
        <v>4</v>
      </c>
      <c r="C34" s="232" t="s">
        <v>16</v>
      </c>
      <c r="D34" s="233" t="s">
        <v>171</v>
      </c>
      <c r="E34" s="231"/>
      <c r="F34" s="231"/>
      <c r="G34" s="234"/>
      <c r="H34" s="235">
        <f>H35+H39+H43+H36</f>
        <v>31420</v>
      </c>
      <c r="I34" s="225"/>
      <c r="P34" s="235">
        <f>P35+P39+P43+P51+P38+P52</f>
        <v>21470</v>
      </c>
      <c r="Q34" s="235">
        <f>Q35+Q39+Q43+Q51+Q38+Q52</f>
        <v>21470</v>
      </c>
    </row>
    <row r="35" spans="1:17" ht="12" customHeight="1">
      <c r="A35" s="214" t="s">
        <v>3</v>
      </c>
      <c r="B35" s="215" t="s">
        <v>4</v>
      </c>
      <c r="C35" s="216" t="s">
        <v>16</v>
      </c>
      <c r="D35" s="194" t="s">
        <v>280</v>
      </c>
      <c r="E35" s="194" t="s">
        <v>50</v>
      </c>
      <c r="F35" s="194" t="s">
        <v>71</v>
      </c>
      <c r="G35" s="195"/>
      <c r="H35" s="196">
        <v>12000</v>
      </c>
      <c r="I35" s="225"/>
      <c r="P35" s="196">
        <v>9360</v>
      </c>
      <c r="Q35" s="196">
        <v>9360</v>
      </c>
    </row>
    <row r="36" spans="1:17" ht="12" customHeight="1">
      <c r="A36" s="214" t="s">
        <v>3</v>
      </c>
      <c r="B36" s="215" t="s">
        <v>4</v>
      </c>
      <c r="C36" s="216" t="s">
        <v>16</v>
      </c>
      <c r="D36" s="194"/>
      <c r="E36" s="194" t="s">
        <v>47</v>
      </c>
      <c r="F36" s="194"/>
      <c r="G36" s="195"/>
      <c r="H36" s="196">
        <f>H37+H38</f>
        <v>2000</v>
      </c>
      <c r="I36" s="225"/>
      <c r="P36" s="196"/>
      <c r="Q36" s="196"/>
    </row>
    <row r="37" spans="1:17" ht="12" customHeight="1">
      <c r="A37" s="214" t="s">
        <v>3</v>
      </c>
      <c r="B37" s="215" t="s">
        <v>4</v>
      </c>
      <c r="C37" s="216" t="s">
        <v>16</v>
      </c>
      <c r="D37" s="194" t="s">
        <v>279</v>
      </c>
      <c r="E37" s="194" t="s">
        <v>47</v>
      </c>
      <c r="F37" s="194" t="s">
        <v>62</v>
      </c>
      <c r="G37" s="195"/>
      <c r="H37" s="196">
        <v>1600</v>
      </c>
      <c r="I37" s="225"/>
      <c r="P37" s="196"/>
      <c r="Q37" s="196"/>
    </row>
    <row r="38" spans="1:17" ht="12" customHeight="1">
      <c r="A38" s="214" t="s">
        <v>3</v>
      </c>
      <c r="B38" s="215" t="s">
        <v>4</v>
      </c>
      <c r="C38" s="216" t="s">
        <v>16</v>
      </c>
      <c r="D38" s="194" t="s">
        <v>160</v>
      </c>
      <c r="E38" s="194" t="s">
        <v>47</v>
      </c>
      <c r="F38" s="194" t="s">
        <v>72</v>
      </c>
      <c r="G38" s="195"/>
      <c r="H38" s="196">
        <v>400</v>
      </c>
      <c r="I38" s="225"/>
      <c r="P38" s="196">
        <v>276</v>
      </c>
      <c r="Q38" s="196">
        <v>276</v>
      </c>
    </row>
    <row r="39" spans="1:17" ht="12" customHeight="1">
      <c r="A39" s="214" t="s">
        <v>3</v>
      </c>
      <c r="B39" s="215" t="s">
        <v>4</v>
      </c>
      <c r="C39" s="216" t="s">
        <v>16</v>
      </c>
      <c r="D39" s="194" t="s">
        <v>174</v>
      </c>
      <c r="E39" s="194" t="s">
        <v>48</v>
      </c>
      <c r="F39" s="194"/>
      <c r="G39" s="195"/>
      <c r="H39" s="196">
        <f>H40+H41+H42</f>
        <v>2650</v>
      </c>
      <c r="I39" s="225"/>
      <c r="P39" s="196">
        <f>P40+P41+P42</f>
        <v>2088</v>
      </c>
      <c r="Q39" s="196">
        <f>Q40+Q41+Q42</f>
        <v>2088</v>
      </c>
    </row>
    <row r="40" spans="1:17" ht="12" customHeight="1">
      <c r="A40" s="217" t="s">
        <v>3</v>
      </c>
      <c r="B40" s="198" t="s">
        <v>4</v>
      </c>
      <c r="C40" s="199" t="s">
        <v>16</v>
      </c>
      <c r="D40" s="218" t="s">
        <v>161</v>
      </c>
      <c r="E40" s="198" t="s">
        <v>48</v>
      </c>
      <c r="F40" s="198" t="s">
        <v>64</v>
      </c>
      <c r="G40" s="200"/>
      <c r="H40" s="58">
        <v>1600</v>
      </c>
      <c r="I40" s="225"/>
      <c r="P40" s="58">
        <v>1236</v>
      </c>
      <c r="Q40" s="58">
        <v>1236</v>
      </c>
    </row>
    <row r="41" spans="1:17" ht="12" customHeight="1">
      <c r="A41" s="217" t="s">
        <v>3</v>
      </c>
      <c r="B41" s="198" t="s">
        <v>4</v>
      </c>
      <c r="C41" s="199" t="s">
        <v>16</v>
      </c>
      <c r="D41" s="218" t="s">
        <v>162</v>
      </c>
      <c r="E41" s="198" t="s">
        <v>48</v>
      </c>
      <c r="F41" s="198" t="s">
        <v>65</v>
      </c>
      <c r="G41" s="200"/>
      <c r="H41" s="58">
        <v>700</v>
      </c>
      <c r="I41" s="225"/>
      <c r="P41" s="58">
        <v>538</v>
      </c>
      <c r="Q41" s="58">
        <v>538</v>
      </c>
    </row>
    <row r="42" spans="1:17" ht="12" customHeight="1">
      <c r="A42" s="217" t="s">
        <v>3</v>
      </c>
      <c r="B42" s="198" t="s">
        <v>4</v>
      </c>
      <c r="C42" s="199" t="s">
        <v>16</v>
      </c>
      <c r="D42" s="218" t="s">
        <v>163</v>
      </c>
      <c r="E42" s="198" t="s">
        <v>48</v>
      </c>
      <c r="F42" s="198" t="s">
        <v>66</v>
      </c>
      <c r="G42" s="200"/>
      <c r="H42" s="58">
        <v>350</v>
      </c>
      <c r="I42" s="225"/>
      <c r="P42" s="58">
        <v>314</v>
      </c>
      <c r="Q42" s="58">
        <v>314</v>
      </c>
    </row>
    <row r="43" spans="1:17" ht="12" customHeight="1">
      <c r="A43" s="214" t="s">
        <v>3</v>
      </c>
      <c r="B43" s="192" t="s">
        <v>4</v>
      </c>
      <c r="C43" s="193" t="s">
        <v>16</v>
      </c>
      <c r="D43" s="194" t="s">
        <v>169</v>
      </c>
      <c r="E43" s="194" t="s">
        <v>49</v>
      </c>
      <c r="F43" s="194"/>
      <c r="G43" s="195"/>
      <c r="H43" s="196">
        <f>H44+H45+H46+H49+H48+H47</f>
        <v>14770</v>
      </c>
      <c r="I43" s="225"/>
      <c r="P43" s="196">
        <f>P44+P45+P46+P49+P48+P50</f>
        <v>9376</v>
      </c>
      <c r="Q43" s="196">
        <f>Q44+Q45+Q46+Q49+Q48+Q50</f>
        <v>9376</v>
      </c>
    </row>
    <row r="44" spans="1:17" ht="12" customHeight="1">
      <c r="A44" s="219" t="s">
        <v>3</v>
      </c>
      <c r="B44" s="220" t="s">
        <v>4</v>
      </c>
      <c r="C44" s="221" t="s">
        <v>16</v>
      </c>
      <c r="D44" s="220" t="s">
        <v>103</v>
      </c>
      <c r="E44" s="220" t="s">
        <v>49</v>
      </c>
      <c r="F44" s="220" t="s">
        <v>67</v>
      </c>
      <c r="G44" s="222"/>
      <c r="H44" s="223">
        <v>4020</v>
      </c>
      <c r="I44" s="224"/>
      <c r="N44" s="52"/>
      <c r="P44" s="223">
        <v>3093</v>
      </c>
      <c r="Q44" s="223">
        <v>3093</v>
      </c>
    </row>
    <row r="45" spans="1:17" ht="12" customHeight="1">
      <c r="A45" s="62" t="s">
        <v>3</v>
      </c>
      <c r="B45" s="7" t="s">
        <v>4</v>
      </c>
      <c r="C45" s="31" t="s">
        <v>16</v>
      </c>
      <c r="D45" s="7" t="s">
        <v>110</v>
      </c>
      <c r="E45" s="7" t="s">
        <v>49</v>
      </c>
      <c r="F45" s="7" t="s">
        <v>68</v>
      </c>
      <c r="G45" s="14"/>
      <c r="H45" s="9">
        <v>1000</v>
      </c>
      <c r="I45" s="23"/>
      <c r="M45" s="53"/>
      <c r="P45" s="9"/>
      <c r="Q45" s="9"/>
    </row>
    <row r="46" spans="1:17" ht="12" customHeight="1">
      <c r="A46" s="62" t="s">
        <v>3</v>
      </c>
      <c r="B46" s="7" t="s">
        <v>4</v>
      </c>
      <c r="C46" s="31" t="s">
        <v>16</v>
      </c>
      <c r="D46" s="90" t="s">
        <v>105</v>
      </c>
      <c r="E46" s="7" t="s">
        <v>49</v>
      </c>
      <c r="F46" s="7" t="s">
        <v>69</v>
      </c>
      <c r="G46" s="14"/>
      <c r="H46" s="9">
        <v>7000</v>
      </c>
      <c r="I46" s="23">
        <v>1692</v>
      </c>
      <c r="P46" s="9">
        <v>6125</v>
      </c>
      <c r="Q46" s="9">
        <v>6125</v>
      </c>
    </row>
    <row r="47" spans="1:17" ht="12" customHeight="1">
      <c r="A47" s="62" t="s">
        <v>3</v>
      </c>
      <c r="B47" s="7" t="s">
        <v>4</v>
      </c>
      <c r="C47" s="31" t="s">
        <v>16</v>
      </c>
      <c r="D47" s="7" t="s">
        <v>111</v>
      </c>
      <c r="E47" s="7" t="s">
        <v>49</v>
      </c>
      <c r="F47" s="7" t="s">
        <v>82</v>
      </c>
      <c r="G47" s="14"/>
      <c r="H47" s="9">
        <v>1750</v>
      </c>
      <c r="I47" s="23"/>
      <c r="P47" s="9"/>
      <c r="Q47" s="9"/>
    </row>
    <row r="48" spans="1:17" ht="12" customHeight="1">
      <c r="A48" s="62" t="s">
        <v>3</v>
      </c>
      <c r="B48" s="7" t="s">
        <v>4</v>
      </c>
      <c r="C48" s="31" t="s">
        <v>16</v>
      </c>
      <c r="D48" s="7" t="s">
        <v>127</v>
      </c>
      <c r="E48" s="7" t="s">
        <v>49</v>
      </c>
      <c r="F48" s="7" t="s">
        <v>70</v>
      </c>
      <c r="G48" s="14"/>
      <c r="H48" s="9">
        <v>500</v>
      </c>
      <c r="I48" s="23"/>
      <c r="P48" s="9">
        <v>34</v>
      </c>
      <c r="Q48" s="9">
        <v>34</v>
      </c>
    </row>
    <row r="49" spans="1:17" ht="12" customHeight="1">
      <c r="A49" s="62" t="s">
        <v>3</v>
      </c>
      <c r="B49" s="7" t="s">
        <v>4</v>
      </c>
      <c r="C49" s="31" t="s">
        <v>16</v>
      </c>
      <c r="D49" s="7" t="s">
        <v>112</v>
      </c>
      <c r="E49" s="7" t="s">
        <v>49</v>
      </c>
      <c r="F49" s="7" t="s">
        <v>75</v>
      </c>
      <c r="G49" s="14"/>
      <c r="H49" s="9">
        <v>500</v>
      </c>
      <c r="I49" s="23"/>
      <c r="P49" s="9"/>
      <c r="Q49" s="9"/>
    </row>
    <row r="50" spans="1:17" ht="12" customHeight="1">
      <c r="A50" s="62" t="s">
        <v>3</v>
      </c>
      <c r="B50" s="7" t="s">
        <v>4</v>
      </c>
      <c r="C50" s="31" t="s">
        <v>16</v>
      </c>
      <c r="D50" s="7" t="s">
        <v>117</v>
      </c>
      <c r="E50" s="7" t="s">
        <v>49</v>
      </c>
      <c r="F50" s="7" t="s">
        <v>84</v>
      </c>
      <c r="G50" s="14"/>
      <c r="H50" s="9"/>
      <c r="I50" s="23"/>
      <c r="P50" s="9">
        <v>124</v>
      </c>
      <c r="Q50" s="9">
        <v>124</v>
      </c>
    </row>
    <row r="51" spans="1:17" ht="12" customHeight="1">
      <c r="A51" s="62" t="s">
        <v>3</v>
      </c>
      <c r="B51" s="7" t="s">
        <v>4</v>
      </c>
      <c r="C51" s="31" t="s">
        <v>16</v>
      </c>
      <c r="D51" s="44" t="s">
        <v>234</v>
      </c>
      <c r="E51" s="44" t="s">
        <v>52</v>
      </c>
      <c r="F51" s="44" t="s">
        <v>85</v>
      </c>
      <c r="G51" s="45"/>
      <c r="H51" s="46"/>
      <c r="I51" s="47"/>
      <c r="J51" s="289"/>
      <c r="K51" s="289"/>
      <c r="L51" s="289"/>
      <c r="M51" s="289"/>
      <c r="N51" s="289"/>
      <c r="O51" s="289"/>
      <c r="P51" s="46">
        <v>-857</v>
      </c>
      <c r="Q51" s="46">
        <v>-857</v>
      </c>
    </row>
    <row r="52" spans="1:17" ht="12" customHeight="1">
      <c r="A52" s="62" t="s">
        <v>3</v>
      </c>
      <c r="B52" s="7" t="s">
        <v>4</v>
      </c>
      <c r="C52" s="31" t="s">
        <v>16</v>
      </c>
      <c r="D52" s="44" t="s">
        <v>117</v>
      </c>
      <c r="E52" s="44" t="s">
        <v>54</v>
      </c>
      <c r="F52" s="44" t="s">
        <v>238</v>
      </c>
      <c r="G52" s="45"/>
      <c r="H52" s="46"/>
      <c r="I52" s="47"/>
      <c r="J52" s="289"/>
      <c r="K52" s="289"/>
      <c r="L52" s="289"/>
      <c r="M52" s="289"/>
      <c r="N52" s="289"/>
      <c r="O52" s="289"/>
      <c r="P52" s="46">
        <v>1227</v>
      </c>
      <c r="Q52" s="46">
        <v>1227</v>
      </c>
    </row>
    <row r="53" spans="1:17" s="100" customFormat="1" ht="12" customHeight="1">
      <c r="A53" s="140" t="s">
        <v>3</v>
      </c>
      <c r="B53" s="140" t="s">
        <v>4</v>
      </c>
      <c r="C53" s="133" t="s">
        <v>17</v>
      </c>
      <c r="D53" s="132" t="s">
        <v>172</v>
      </c>
      <c r="E53" s="140"/>
      <c r="F53" s="140"/>
      <c r="G53" s="134"/>
      <c r="H53" s="135">
        <f>H54+H58+H62</f>
        <v>69100</v>
      </c>
      <c r="I53" s="111">
        <v>11626</v>
      </c>
      <c r="J53" s="112">
        <v>9000</v>
      </c>
      <c r="N53" s="141"/>
      <c r="P53" s="135">
        <f>P54+P58+P62+P69</f>
        <v>46315</v>
      </c>
      <c r="Q53" s="135">
        <f>Q54+Q58+Q62+Q69</f>
        <v>46315</v>
      </c>
    </row>
    <row r="54" spans="1:17" ht="12" customHeight="1">
      <c r="A54" s="83" t="s">
        <v>3</v>
      </c>
      <c r="B54" s="84" t="s">
        <v>4</v>
      </c>
      <c r="C54" s="85" t="s">
        <v>17</v>
      </c>
      <c r="D54" s="86" t="s">
        <v>167</v>
      </c>
      <c r="E54" s="86" t="s">
        <v>47</v>
      </c>
      <c r="F54" s="86"/>
      <c r="G54" s="87"/>
      <c r="H54" s="88">
        <f>H55+H56+H57</f>
        <v>57100</v>
      </c>
      <c r="I54" s="43"/>
      <c r="P54" s="88">
        <f>P55+P56+P57</f>
        <v>40356</v>
      </c>
      <c r="Q54" s="88">
        <f>Q55+Q56+Q57</f>
        <v>40356</v>
      </c>
    </row>
    <row r="55" spans="1:17" ht="12" customHeight="1">
      <c r="A55" s="62" t="s">
        <v>3</v>
      </c>
      <c r="B55" s="7" t="s">
        <v>4</v>
      </c>
      <c r="C55" s="31" t="s">
        <v>17</v>
      </c>
      <c r="D55" s="7" t="s">
        <v>267</v>
      </c>
      <c r="E55" s="7" t="s">
        <v>50</v>
      </c>
      <c r="F55" s="7" t="s">
        <v>71</v>
      </c>
      <c r="G55" s="14"/>
      <c r="H55" s="9">
        <v>55000</v>
      </c>
      <c r="I55" s="23">
        <v>9478</v>
      </c>
      <c r="P55" s="9">
        <v>39060</v>
      </c>
      <c r="Q55" s="9">
        <v>39060</v>
      </c>
    </row>
    <row r="56" spans="1:17" ht="12" customHeight="1">
      <c r="A56" s="62" t="s">
        <v>3</v>
      </c>
      <c r="B56" s="7" t="s">
        <v>4</v>
      </c>
      <c r="C56" s="31" t="s">
        <v>17</v>
      </c>
      <c r="D56" s="7" t="s">
        <v>107</v>
      </c>
      <c r="E56" s="7" t="s">
        <v>47</v>
      </c>
      <c r="F56" s="7" t="s">
        <v>72</v>
      </c>
      <c r="G56" s="14"/>
      <c r="H56" s="9">
        <v>1800</v>
      </c>
      <c r="I56" s="23">
        <v>550</v>
      </c>
      <c r="K56" s="52"/>
      <c r="P56" s="9">
        <v>1207</v>
      </c>
      <c r="Q56" s="9">
        <v>1207</v>
      </c>
    </row>
    <row r="57" spans="1:17" ht="12" customHeight="1">
      <c r="A57" s="62" t="s">
        <v>3</v>
      </c>
      <c r="B57" s="7" t="s">
        <v>4</v>
      </c>
      <c r="C57" s="31" t="s">
        <v>17</v>
      </c>
      <c r="D57" s="7" t="s">
        <v>108</v>
      </c>
      <c r="E57" s="7" t="s">
        <v>47</v>
      </c>
      <c r="F57" s="7" t="s">
        <v>73</v>
      </c>
      <c r="G57" s="14"/>
      <c r="H57" s="9">
        <v>300</v>
      </c>
      <c r="I57" s="23"/>
      <c r="P57" s="9">
        <v>89</v>
      </c>
      <c r="Q57" s="9">
        <v>89</v>
      </c>
    </row>
    <row r="58" spans="1:17" ht="12" customHeight="1">
      <c r="A58" s="83" t="s">
        <v>3</v>
      </c>
      <c r="B58" s="84" t="s">
        <v>4</v>
      </c>
      <c r="C58" s="85" t="s">
        <v>17</v>
      </c>
      <c r="D58" s="86" t="s">
        <v>174</v>
      </c>
      <c r="E58" s="86" t="s">
        <v>48</v>
      </c>
      <c r="F58" s="86"/>
      <c r="G58" s="87"/>
      <c r="H58" s="88">
        <f>H59+H60+H61</f>
        <v>10300</v>
      </c>
      <c r="I58" s="43"/>
      <c r="P58" s="88">
        <f>P59+P60+P61</f>
        <v>8853</v>
      </c>
      <c r="Q58" s="88">
        <f>Q59+Q60+Q61</f>
        <v>8853</v>
      </c>
    </row>
    <row r="59" spans="1:17" ht="12" customHeight="1">
      <c r="A59" s="62" t="s">
        <v>3</v>
      </c>
      <c r="B59" s="7" t="s">
        <v>4</v>
      </c>
      <c r="C59" s="31" t="s">
        <v>17</v>
      </c>
      <c r="D59" s="7" t="s">
        <v>161</v>
      </c>
      <c r="E59" s="7" t="s">
        <v>48</v>
      </c>
      <c r="F59" s="7" t="s">
        <v>64</v>
      </c>
      <c r="G59" s="14"/>
      <c r="H59" s="9">
        <v>6000</v>
      </c>
      <c r="I59" s="23">
        <v>202</v>
      </c>
      <c r="P59" s="9">
        <v>5347</v>
      </c>
      <c r="Q59" s="9">
        <v>5347</v>
      </c>
    </row>
    <row r="60" spans="1:17" ht="12" customHeight="1">
      <c r="A60" s="62" t="s">
        <v>3</v>
      </c>
      <c r="B60" s="7" t="s">
        <v>4</v>
      </c>
      <c r="C60" s="31" t="s">
        <v>17</v>
      </c>
      <c r="D60" s="7" t="s">
        <v>162</v>
      </c>
      <c r="E60" s="7" t="s">
        <v>48</v>
      </c>
      <c r="F60" s="7" t="s">
        <v>65</v>
      </c>
      <c r="G60" s="14"/>
      <c r="H60" s="9">
        <v>2800</v>
      </c>
      <c r="I60" s="23">
        <v>882</v>
      </c>
      <c r="P60" s="9">
        <v>2218</v>
      </c>
      <c r="Q60" s="9">
        <v>2218</v>
      </c>
    </row>
    <row r="61" spans="1:17" ht="12" customHeight="1">
      <c r="A61" s="62" t="s">
        <v>3</v>
      </c>
      <c r="B61" s="7" t="s">
        <v>4</v>
      </c>
      <c r="C61" s="31" t="s">
        <v>17</v>
      </c>
      <c r="D61" s="7" t="s">
        <v>163</v>
      </c>
      <c r="E61" s="7" t="s">
        <v>48</v>
      </c>
      <c r="F61" s="7" t="s">
        <v>66</v>
      </c>
      <c r="G61" s="14"/>
      <c r="H61" s="9">
        <v>1500</v>
      </c>
      <c r="I61" s="23">
        <v>514</v>
      </c>
      <c r="P61" s="9">
        <v>1288</v>
      </c>
      <c r="Q61" s="9">
        <v>1288</v>
      </c>
    </row>
    <row r="62" spans="1:17" ht="12" customHeight="1">
      <c r="A62" s="83" t="s">
        <v>3</v>
      </c>
      <c r="B62" s="84" t="s">
        <v>4</v>
      </c>
      <c r="C62" s="85" t="s">
        <v>17</v>
      </c>
      <c r="D62" s="86" t="s">
        <v>169</v>
      </c>
      <c r="E62" s="86" t="s">
        <v>49</v>
      </c>
      <c r="F62" s="86"/>
      <c r="G62" s="87"/>
      <c r="H62" s="88">
        <f>H63+H64+H65+H66+H67+H68</f>
        <v>1700</v>
      </c>
      <c r="I62" s="43"/>
      <c r="P62" s="88">
        <f>P64+P65+P66+P67+P68+P63</f>
        <v>720</v>
      </c>
      <c r="Q62" s="88">
        <f>Q64+Q65+Q66+Q67+Q68+Q63</f>
        <v>720</v>
      </c>
    </row>
    <row r="63" spans="1:17" ht="12" customHeight="1">
      <c r="A63" s="83" t="s">
        <v>3</v>
      </c>
      <c r="B63" s="84" t="s">
        <v>4</v>
      </c>
      <c r="C63" s="85" t="s">
        <v>17</v>
      </c>
      <c r="D63" s="237" t="s">
        <v>114</v>
      </c>
      <c r="E63" s="237" t="s">
        <v>49</v>
      </c>
      <c r="F63" s="237" t="s">
        <v>79</v>
      </c>
      <c r="G63" s="239"/>
      <c r="H63" s="240">
        <v>235</v>
      </c>
      <c r="I63" s="266"/>
      <c r="J63" s="13"/>
      <c r="K63" s="13"/>
      <c r="L63" s="13"/>
      <c r="M63" s="13"/>
      <c r="N63" s="13"/>
      <c r="O63" s="13"/>
      <c r="P63" s="240">
        <v>235</v>
      </c>
      <c r="Q63" s="240">
        <v>235</v>
      </c>
    </row>
    <row r="64" spans="1:17" s="101" customFormat="1" ht="12" customHeight="1">
      <c r="A64" s="62" t="s">
        <v>3</v>
      </c>
      <c r="B64" s="90" t="s">
        <v>4</v>
      </c>
      <c r="C64" s="91" t="s">
        <v>17</v>
      </c>
      <c r="D64" s="90" t="s">
        <v>103</v>
      </c>
      <c r="E64" s="90" t="s">
        <v>49</v>
      </c>
      <c r="F64" s="90" t="s">
        <v>67</v>
      </c>
      <c r="G64" s="92"/>
      <c r="H64" s="93">
        <v>165</v>
      </c>
      <c r="I64" s="110"/>
      <c r="P64" s="93">
        <v>160</v>
      </c>
      <c r="Q64" s="93">
        <v>160</v>
      </c>
    </row>
    <row r="65" spans="1:17" s="101" customFormat="1" ht="12" customHeight="1">
      <c r="A65" s="62" t="s">
        <v>3</v>
      </c>
      <c r="B65" s="90" t="s">
        <v>4</v>
      </c>
      <c r="C65" s="91" t="s">
        <v>17</v>
      </c>
      <c r="D65" s="90" t="s">
        <v>110</v>
      </c>
      <c r="E65" s="90" t="s">
        <v>49</v>
      </c>
      <c r="F65" s="90" t="s">
        <v>68</v>
      </c>
      <c r="G65" s="92"/>
      <c r="H65" s="93">
        <v>300</v>
      </c>
      <c r="I65" s="110"/>
      <c r="P65" s="93"/>
      <c r="Q65" s="93"/>
    </row>
    <row r="66" spans="1:17" s="101" customFormat="1" ht="12" customHeight="1">
      <c r="A66" s="62" t="s">
        <v>3</v>
      </c>
      <c r="B66" s="7" t="s">
        <v>4</v>
      </c>
      <c r="C66" s="31" t="s">
        <v>17</v>
      </c>
      <c r="D66" s="7" t="s">
        <v>105</v>
      </c>
      <c r="E66" s="7" t="s">
        <v>49</v>
      </c>
      <c r="F66" s="7" t="s">
        <v>69</v>
      </c>
      <c r="G66" s="14"/>
      <c r="H66" s="9">
        <v>400</v>
      </c>
      <c r="I66" s="23"/>
      <c r="P66" s="9"/>
      <c r="Q66" s="9"/>
    </row>
    <row r="67" spans="1:17" s="101" customFormat="1" ht="12" customHeight="1">
      <c r="A67" s="62" t="s">
        <v>3</v>
      </c>
      <c r="B67" s="7" t="s">
        <v>4</v>
      </c>
      <c r="C67" s="31" t="s">
        <v>17</v>
      </c>
      <c r="D67" s="7" t="s">
        <v>106</v>
      </c>
      <c r="E67" s="7" t="s">
        <v>49</v>
      </c>
      <c r="F67" s="7" t="s">
        <v>70</v>
      </c>
      <c r="G67" s="14"/>
      <c r="H67" s="9">
        <v>500</v>
      </c>
      <c r="I67" s="23"/>
      <c r="P67" s="9">
        <v>325</v>
      </c>
      <c r="Q67" s="9">
        <v>325</v>
      </c>
    </row>
    <row r="68" spans="1:17" s="101" customFormat="1" ht="12" customHeight="1">
      <c r="A68" s="62" t="s">
        <v>3</v>
      </c>
      <c r="B68" s="7" t="s">
        <v>4</v>
      </c>
      <c r="C68" s="31" t="s">
        <v>17</v>
      </c>
      <c r="D68" s="7" t="s">
        <v>112</v>
      </c>
      <c r="E68" s="7" t="s">
        <v>49</v>
      </c>
      <c r="F68" s="7" t="s">
        <v>75</v>
      </c>
      <c r="G68" s="14"/>
      <c r="H68" s="9">
        <v>100</v>
      </c>
      <c r="I68" s="23"/>
      <c r="P68" s="9"/>
      <c r="Q68" s="9"/>
    </row>
    <row r="69" spans="1:17" s="101" customFormat="1" ht="12" customHeight="1">
      <c r="A69" s="62" t="s">
        <v>3</v>
      </c>
      <c r="B69" s="7" t="s">
        <v>4</v>
      </c>
      <c r="C69" s="31" t="s">
        <v>17</v>
      </c>
      <c r="D69" s="44" t="s">
        <v>234</v>
      </c>
      <c r="E69" s="44" t="s">
        <v>52</v>
      </c>
      <c r="F69" s="44" t="s">
        <v>85</v>
      </c>
      <c r="G69" s="45"/>
      <c r="H69" s="46"/>
      <c r="I69" s="47"/>
      <c r="J69" s="301"/>
      <c r="K69" s="301"/>
      <c r="L69" s="301"/>
      <c r="M69" s="301"/>
      <c r="N69" s="301"/>
      <c r="O69" s="301"/>
      <c r="P69" s="46">
        <v>-3614</v>
      </c>
      <c r="Q69" s="46">
        <v>-3614</v>
      </c>
    </row>
    <row r="70" spans="1:17" s="100" customFormat="1" ht="12" customHeight="1">
      <c r="A70" s="140" t="s">
        <v>3</v>
      </c>
      <c r="B70" s="140" t="s">
        <v>4</v>
      </c>
      <c r="C70" s="133" t="s">
        <v>18</v>
      </c>
      <c r="D70" s="132" t="s">
        <v>206</v>
      </c>
      <c r="E70" s="140"/>
      <c r="F70" s="140" t="s">
        <v>92</v>
      </c>
      <c r="G70" s="134"/>
      <c r="H70" s="135">
        <f>H71+H72</f>
        <v>476040</v>
      </c>
      <c r="I70" s="111"/>
      <c r="P70" s="135">
        <f>P71+P72</f>
        <v>155725</v>
      </c>
      <c r="Q70" s="135">
        <v>155725</v>
      </c>
    </row>
    <row r="71" spans="1:17" s="100" customFormat="1" ht="12" customHeight="1">
      <c r="A71" s="83" t="s">
        <v>3</v>
      </c>
      <c r="B71" s="237" t="s">
        <v>4</v>
      </c>
      <c r="C71" s="302" t="s">
        <v>18</v>
      </c>
      <c r="D71" s="303" t="s">
        <v>181</v>
      </c>
      <c r="E71" s="86" t="s">
        <v>51</v>
      </c>
      <c r="F71" s="86" t="s">
        <v>51</v>
      </c>
      <c r="G71" s="109"/>
      <c r="H71" s="304">
        <v>476040</v>
      </c>
      <c r="I71" s="305"/>
      <c r="J71" s="306"/>
      <c r="K71" s="306"/>
      <c r="L71" s="306"/>
      <c r="M71" s="306"/>
      <c r="N71" s="306"/>
      <c r="O71" s="306"/>
      <c r="P71" s="304">
        <v>155725</v>
      </c>
      <c r="Q71" s="304">
        <v>155725</v>
      </c>
    </row>
    <row r="72" spans="1:17" s="100" customFormat="1" ht="12" customHeight="1">
      <c r="A72" s="83" t="s">
        <v>3</v>
      </c>
      <c r="B72" s="237" t="s">
        <v>4</v>
      </c>
      <c r="C72" s="302" t="s">
        <v>18</v>
      </c>
      <c r="D72" s="303" t="s">
        <v>235</v>
      </c>
      <c r="E72" s="86" t="s">
        <v>54</v>
      </c>
      <c r="F72" s="86" t="s">
        <v>92</v>
      </c>
      <c r="G72" s="109"/>
      <c r="H72" s="304"/>
      <c r="I72" s="305"/>
      <c r="J72" s="306"/>
      <c r="K72" s="306"/>
      <c r="L72" s="306"/>
      <c r="M72" s="306"/>
      <c r="N72" s="306"/>
      <c r="O72" s="306"/>
      <c r="P72" s="304"/>
      <c r="Q72" s="304"/>
    </row>
    <row r="73" spans="1:17" s="100" customFormat="1" ht="12" customHeight="1">
      <c r="A73" s="140" t="s">
        <v>3</v>
      </c>
      <c r="B73" s="140" t="s">
        <v>4</v>
      </c>
      <c r="C73" s="133" t="s">
        <v>19</v>
      </c>
      <c r="D73" s="132" t="s">
        <v>205</v>
      </c>
      <c r="E73" s="140"/>
      <c r="F73" s="140"/>
      <c r="G73" s="134"/>
      <c r="H73" s="135">
        <f>H74+H75+H79</f>
        <v>3840</v>
      </c>
      <c r="I73" s="111"/>
      <c r="P73" s="135"/>
      <c r="Q73" s="135"/>
    </row>
    <row r="74" spans="1:17" s="100" customFormat="1" ht="12" customHeight="1">
      <c r="A74" s="83" t="s">
        <v>3</v>
      </c>
      <c r="B74" s="84" t="s">
        <v>4</v>
      </c>
      <c r="C74" s="85" t="s">
        <v>19</v>
      </c>
      <c r="D74" s="86" t="s">
        <v>176</v>
      </c>
      <c r="E74" s="86" t="s">
        <v>47</v>
      </c>
      <c r="F74" s="86" t="s">
        <v>62</v>
      </c>
      <c r="G74" s="87"/>
      <c r="H74" s="88"/>
      <c r="I74" s="99"/>
      <c r="P74" s="88"/>
      <c r="Q74" s="88"/>
    </row>
    <row r="75" spans="1:17" s="100" customFormat="1" ht="12" customHeight="1">
      <c r="A75" s="83" t="s">
        <v>3</v>
      </c>
      <c r="B75" s="84" t="s">
        <v>4</v>
      </c>
      <c r="C75" s="85" t="s">
        <v>19</v>
      </c>
      <c r="D75" s="86" t="s">
        <v>174</v>
      </c>
      <c r="E75" s="86" t="s">
        <v>48</v>
      </c>
      <c r="F75" s="86"/>
      <c r="G75" s="87"/>
      <c r="H75" s="88"/>
      <c r="I75" s="99"/>
      <c r="P75" s="88"/>
      <c r="Q75" s="88"/>
    </row>
    <row r="76" spans="1:17" ht="12" customHeight="1">
      <c r="A76" s="62" t="s">
        <v>3</v>
      </c>
      <c r="B76" s="7" t="s">
        <v>4</v>
      </c>
      <c r="C76" s="31" t="s">
        <v>19</v>
      </c>
      <c r="D76" s="7" t="s">
        <v>161</v>
      </c>
      <c r="E76" s="7" t="s">
        <v>48</v>
      </c>
      <c r="F76" s="7" t="s">
        <v>64</v>
      </c>
      <c r="G76" s="14"/>
      <c r="H76" s="9"/>
      <c r="I76" s="23"/>
      <c r="P76" s="9"/>
      <c r="Q76" s="9"/>
    </row>
    <row r="77" spans="1:17" ht="12" customHeight="1">
      <c r="A77" s="62" t="s">
        <v>3</v>
      </c>
      <c r="B77" s="7" t="s">
        <v>4</v>
      </c>
      <c r="C77" s="31" t="s">
        <v>19</v>
      </c>
      <c r="D77" s="7" t="s">
        <v>162</v>
      </c>
      <c r="E77" s="7" t="s">
        <v>48</v>
      </c>
      <c r="F77" s="7" t="s">
        <v>65</v>
      </c>
      <c r="G77" s="14"/>
      <c r="H77" s="9"/>
      <c r="I77" s="23"/>
      <c r="P77" s="9"/>
      <c r="Q77" s="9"/>
    </row>
    <row r="78" spans="1:17" ht="12" customHeight="1">
      <c r="A78" s="62" t="s">
        <v>3</v>
      </c>
      <c r="B78" s="7" t="s">
        <v>4</v>
      </c>
      <c r="C78" s="31" t="s">
        <v>19</v>
      </c>
      <c r="D78" s="7" t="s">
        <v>163</v>
      </c>
      <c r="E78" s="7" t="s">
        <v>48</v>
      </c>
      <c r="F78" s="7" t="s">
        <v>66</v>
      </c>
      <c r="G78" s="14"/>
      <c r="H78" s="9"/>
      <c r="I78" s="23"/>
      <c r="P78" s="9"/>
      <c r="Q78" s="9"/>
    </row>
    <row r="79" spans="1:17" s="100" customFormat="1" ht="12" customHeight="1">
      <c r="A79" s="83" t="s">
        <v>3</v>
      </c>
      <c r="B79" s="120" t="s">
        <v>4</v>
      </c>
      <c r="C79" s="121" t="s">
        <v>19</v>
      </c>
      <c r="D79" s="86" t="s">
        <v>187</v>
      </c>
      <c r="E79" s="86" t="s">
        <v>49</v>
      </c>
      <c r="F79" s="86"/>
      <c r="G79" s="87"/>
      <c r="H79" s="88">
        <f>H80+H81</f>
        <v>3840</v>
      </c>
      <c r="I79" s="122"/>
      <c r="P79" s="88"/>
      <c r="Q79" s="88"/>
    </row>
    <row r="80" spans="1:17" s="100" customFormat="1" ht="12" customHeight="1">
      <c r="A80" s="83" t="s">
        <v>3</v>
      </c>
      <c r="B80" s="120" t="s">
        <v>4</v>
      </c>
      <c r="C80" s="121" t="s">
        <v>19</v>
      </c>
      <c r="D80" s="237" t="s">
        <v>105</v>
      </c>
      <c r="E80" s="237" t="s">
        <v>49</v>
      </c>
      <c r="F80" s="237" t="s">
        <v>69</v>
      </c>
      <c r="G80" s="239"/>
      <c r="H80" s="240">
        <v>3640</v>
      </c>
      <c r="I80" s="241"/>
      <c r="J80" s="238"/>
      <c r="K80" s="238"/>
      <c r="L80" s="238"/>
      <c r="M80" s="238"/>
      <c r="N80" s="238"/>
      <c r="O80" s="238"/>
      <c r="P80" s="240"/>
      <c r="Q80" s="240"/>
    </row>
    <row r="81" spans="1:17" ht="12" customHeight="1">
      <c r="A81" s="62" t="s">
        <v>3</v>
      </c>
      <c r="B81" s="7" t="s">
        <v>4</v>
      </c>
      <c r="C81" s="31" t="s">
        <v>19</v>
      </c>
      <c r="D81" s="7" t="s">
        <v>112</v>
      </c>
      <c r="E81" s="7" t="s">
        <v>49</v>
      </c>
      <c r="F81" s="7" t="s">
        <v>75</v>
      </c>
      <c r="G81" s="14"/>
      <c r="H81" s="9">
        <v>200</v>
      </c>
      <c r="I81" s="23"/>
      <c r="P81" s="9"/>
      <c r="Q81" s="9"/>
    </row>
    <row r="82" spans="1:17" ht="12" customHeight="1">
      <c r="A82" s="62" t="s">
        <v>3</v>
      </c>
      <c r="B82" s="7" t="s">
        <v>4</v>
      </c>
      <c r="C82" s="31" t="s">
        <v>19</v>
      </c>
      <c r="D82" s="44" t="s">
        <v>236</v>
      </c>
      <c r="E82" s="44" t="s">
        <v>59</v>
      </c>
      <c r="F82" s="44"/>
      <c r="G82" s="45"/>
      <c r="H82" s="46"/>
      <c r="I82" s="47"/>
      <c r="J82" s="289"/>
      <c r="K82" s="289"/>
      <c r="L82" s="289"/>
      <c r="M82" s="289"/>
      <c r="N82" s="289"/>
      <c r="O82" s="289"/>
      <c r="P82" s="46"/>
      <c r="Q82" s="46"/>
    </row>
    <row r="83" spans="1:17" s="100" customFormat="1" ht="12" customHeight="1">
      <c r="A83" s="140" t="s">
        <v>3</v>
      </c>
      <c r="B83" s="140" t="s">
        <v>5</v>
      </c>
      <c r="C83" s="133" t="s">
        <v>20</v>
      </c>
      <c r="D83" s="132" t="s">
        <v>204</v>
      </c>
      <c r="E83" s="140"/>
      <c r="F83" s="140"/>
      <c r="G83" s="134"/>
      <c r="H83" s="135">
        <f>H84+H85+H90+H95+H110</f>
        <v>1135012</v>
      </c>
      <c r="I83" s="111"/>
      <c r="K83" s="139">
        <v>36583</v>
      </c>
      <c r="P83" s="135">
        <f>P84+P85+P90+P95+P105+P106</f>
        <v>1080691</v>
      </c>
      <c r="Q83" s="135">
        <f>Q84+Q85+Q90+Q95+Q105+Q106</f>
        <v>1080691</v>
      </c>
    </row>
    <row r="84" spans="1:17" s="100" customFormat="1" ht="12" customHeight="1">
      <c r="A84" s="83" t="s">
        <v>3</v>
      </c>
      <c r="B84" s="84" t="s">
        <v>5</v>
      </c>
      <c r="C84" s="85" t="s">
        <v>20</v>
      </c>
      <c r="D84" s="86" t="s">
        <v>170</v>
      </c>
      <c r="E84" s="86" t="s">
        <v>50</v>
      </c>
      <c r="F84" s="86" t="s">
        <v>71</v>
      </c>
      <c r="G84" s="87"/>
      <c r="H84" s="88">
        <v>731847</v>
      </c>
      <c r="I84" s="99"/>
      <c r="P84" s="88">
        <v>728266</v>
      </c>
      <c r="Q84" s="88">
        <v>728266</v>
      </c>
    </row>
    <row r="85" spans="1:17" s="100" customFormat="1" ht="12" customHeight="1">
      <c r="A85" s="83" t="s">
        <v>3</v>
      </c>
      <c r="B85" s="84" t="s">
        <v>5</v>
      </c>
      <c r="C85" s="85" t="s">
        <v>20</v>
      </c>
      <c r="D85" s="86" t="s">
        <v>167</v>
      </c>
      <c r="E85" s="86" t="s">
        <v>47</v>
      </c>
      <c r="F85" s="86"/>
      <c r="G85" s="87"/>
      <c r="H85" s="88">
        <f>H87+H88+H89</f>
        <v>122330</v>
      </c>
      <c r="I85" s="99"/>
      <c r="P85" s="88">
        <f>P86+P87+P88+P89</f>
        <v>74725</v>
      </c>
      <c r="Q85" s="88">
        <f>Q86+Q87+Q88+Q89</f>
        <v>74725</v>
      </c>
    </row>
    <row r="86" spans="1:17" s="100" customFormat="1" ht="12" customHeight="1">
      <c r="A86" s="83" t="s">
        <v>3</v>
      </c>
      <c r="B86" s="84" t="s">
        <v>5</v>
      </c>
      <c r="C86" s="85" t="s">
        <v>21</v>
      </c>
      <c r="D86" s="237" t="s">
        <v>120</v>
      </c>
      <c r="E86" s="237" t="s">
        <v>47</v>
      </c>
      <c r="F86" s="237" t="s">
        <v>62</v>
      </c>
      <c r="G86" s="239"/>
      <c r="H86" s="240"/>
      <c r="I86" s="241"/>
      <c r="J86" s="238"/>
      <c r="K86" s="238"/>
      <c r="L86" s="238"/>
      <c r="M86" s="238"/>
      <c r="N86" s="238"/>
      <c r="O86" s="238"/>
      <c r="P86" s="240">
        <v>1511</v>
      </c>
      <c r="Q86" s="240">
        <v>1511</v>
      </c>
    </row>
    <row r="87" spans="1:17" ht="12" customHeight="1">
      <c r="A87" s="62" t="s">
        <v>3</v>
      </c>
      <c r="B87" s="7" t="s">
        <v>5</v>
      </c>
      <c r="C87" s="31" t="s">
        <v>20</v>
      </c>
      <c r="D87" s="7" t="s">
        <v>107</v>
      </c>
      <c r="E87" s="7" t="s">
        <v>47</v>
      </c>
      <c r="F87" s="7" t="s">
        <v>72</v>
      </c>
      <c r="G87" s="14"/>
      <c r="H87" s="9">
        <v>39258</v>
      </c>
      <c r="I87" s="23"/>
      <c r="P87" s="9">
        <v>8873</v>
      </c>
      <c r="Q87" s="9">
        <v>8873</v>
      </c>
    </row>
    <row r="88" spans="1:17" ht="12" customHeight="1">
      <c r="A88" s="62" t="s">
        <v>3</v>
      </c>
      <c r="B88" s="7" t="s">
        <v>5</v>
      </c>
      <c r="C88" s="31" t="s">
        <v>20</v>
      </c>
      <c r="D88" s="7" t="s">
        <v>108</v>
      </c>
      <c r="E88" s="7" t="s">
        <v>47</v>
      </c>
      <c r="F88" s="7" t="s">
        <v>73</v>
      </c>
      <c r="G88" s="14"/>
      <c r="H88" s="9">
        <v>34122</v>
      </c>
      <c r="I88" s="23"/>
      <c r="P88" s="9">
        <v>22228</v>
      </c>
      <c r="Q88" s="9">
        <v>22228</v>
      </c>
    </row>
    <row r="89" spans="1:17" ht="12" customHeight="1">
      <c r="A89" s="62" t="s">
        <v>3</v>
      </c>
      <c r="B89" s="7" t="s">
        <v>5</v>
      </c>
      <c r="C89" s="31" t="s">
        <v>20</v>
      </c>
      <c r="D89" s="7" t="s">
        <v>109</v>
      </c>
      <c r="E89" s="7" t="s">
        <v>47</v>
      </c>
      <c r="F89" s="7" t="s">
        <v>63</v>
      </c>
      <c r="G89" s="14"/>
      <c r="H89" s="9">
        <v>48950</v>
      </c>
      <c r="I89" s="23"/>
      <c r="P89" s="9">
        <v>42113</v>
      </c>
      <c r="Q89" s="9">
        <v>42113</v>
      </c>
    </row>
    <row r="90" spans="1:17" s="100" customFormat="1" ht="12" customHeight="1">
      <c r="A90" s="83" t="s">
        <v>3</v>
      </c>
      <c r="B90" s="84" t="s">
        <v>5</v>
      </c>
      <c r="C90" s="85" t="s">
        <v>20</v>
      </c>
      <c r="D90" s="86" t="s">
        <v>174</v>
      </c>
      <c r="E90" s="86" t="s">
        <v>48</v>
      </c>
      <c r="F90" s="86"/>
      <c r="G90" s="87"/>
      <c r="H90" s="88">
        <f>H91+H92+H93+H94</f>
        <v>214303</v>
      </c>
      <c r="I90" s="99"/>
      <c r="P90" s="88">
        <f>P91+P92+P93+P94</f>
        <v>168989</v>
      </c>
      <c r="Q90" s="88">
        <f>Q91+Q92+Q93+Q94</f>
        <v>168989</v>
      </c>
    </row>
    <row r="91" spans="1:17" ht="12" customHeight="1">
      <c r="A91" s="62" t="s">
        <v>3</v>
      </c>
      <c r="B91" s="7" t="s">
        <v>5</v>
      </c>
      <c r="C91" s="31" t="s">
        <v>20</v>
      </c>
      <c r="D91" s="7" t="s">
        <v>161</v>
      </c>
      <c r="E91" s="7" t="s">
        <v>48</v>
      </c>
      <c r="F91" s="7" t="s">
        <v>64</v>
      </c>
      <c r="G91" s="14"/>
      <c r="H91" s="9">
        <v>102183</v>
      </c>
      <c r="I91" s="23"/>
      <c r="P91" s="9">
        <v>92052</v>
      </c>
      <c r="Q91" s="9">
        <v>92052</v>
      </c>
    </row>
    <row r="92" spans="1:17" ht="12" customHeight="1">
      <c r="A92" s="62" t="s">
        <v>3</v>
      </c>
      <c r="B92" s="7" t="s">
        <v>5</v>
      </c>
      <c r="C92" s="31" t="s">
        <v>20</v>
      </c>
      <c r="D92" s="7" t="s">
        <v>173</v>
      </c>
      <c r="E92" s="7" t="s">
        <v>48</v>
      </c>
      <c r="F92" s="7" t="s">
        <v>77</v>
      </c>
      <c r="G92" s="14"/>
      <c r="H92" s="9">
        <v>35084</v>
      </c>
      <c r="I92" s="23"/>
      <c r="P92" s="9">
        <v>20203</v>
      </c>
      <c r="Q92" s="9">
        <v>20203</v>
      </c>
    </row>
    <row r="93" spans="1:17" ht="12" customHeight="1">
      <c r="A93" s="62" t="s">
        <v>3</v>
      </c>
      <c r="B93" s="7" t="s">
        <v>5</v>
      </c>
      <c r="C93" s="31" t="s">
        <v>20</v>
      </c>
      <c r="D93" s="7" t="s">
        <v>162</v>
      </c>
      <c r="E93" s="7" t="s">
        <v>48</v>
      </c>
      <c r="F93" s="7" t="s">
        <v>65</v>
      </c>
      <c r="G93" s="14"/>
      <c r="H93" s="9">
        <v>49283</v>
      </c>
      <c r="I93" s="23"/>
      <c r="P93" s="9">
        <v>38311</v>
      </c>
      <c r="Q93" s="9">
        <v>38311</v>
      </c>
    </row>
    <row r="94" spans="1:17" ht="12" customHeight="1">
      <c r="A94" s="62" t="s">
        <v>3</v>
      </c>
      <c r="B94" s="7" t="s">
        <v>5</v>
      </c>
      <c r="C94" s="31" t="s">
        <v>20</v>
      </c>
      <c r="D94" s="7" t="s">
        <v>163</v>
      </c>
      <c r="E94" s="7" t="s">
        <v>48</v>
      </c>
      <c r="F94" s="7" t="s">
        <v>66</v>
      </c>
      <c r="G94" s="14"/>
      <c r="H94" s="9">
        <v>27753</v>
      </c>
      <c r="I94" s="23"/>
      <c r="P94" s="9">
        <v>18423</v>
      </c>
      <c r="Q94" s="9">
        <v>18423</v>
      </c>
    </row>
    <row r="95" spans="1:17" s="100" customFormat="1" ht="12" customHeight="1">
      <c r="A95" s="83" t="s">
        <v>3</v>
      </c>
      <c r="B95" s="84" t="s">
        <v>5</v>
      </c>
      <c r="C95" s="85" t="s">
        <v>20</v>
      </c>
      <c r="D95" s="86" t="s">
        <v>169</v>
      </c>
      <c r="E95" s="86" t="s">
        <v>49</v>
      </c>
      <c r="F95" s="86"/>
      <c r="G95" s="87"/>
      <c r="H95" s="88">
        <f>H96+H97+H98+H99+H102</f>
        <v>44839</v>
      </c>
      <c r="I95" s="99"/>
      <c r="P95" s="88">
        <f>P99+P103+P96+P97+P98+P100+P101+P102+P104</f>
        <v>98650</v>
      </c>
      <c r="Q95" s="88">
        <f>Q99+Q103+Q96+Q97+Q98+Q100+Q101+Q102+Q104</f>
        <v>98650</v>
      </c>
    </row>
    <row r="96" spans="1:17" s="101" customFormat="1" ht="12" customHeight="1">
      <c r="A96" s="62" t="s">
        <v>3</v>
      </c>
      <c r="B96" s="90" t="s">
        <v>5</v>
      </c>
      <c r="C96" s="91" t="s">
        <v>20</v>
      </c>
      <c r="D96" s="90" t="s">
        <v>114</v>
      </c>
      <c r="E96" s="90" t="s">
        <v>49</v>
      </c>
      <c r="F96" s="90" t="s">
        <v>79</v>
      </c>
      <c r="G96" s="92"/>
      <c r="H96" s="93">
        <v>10282</v>
      </c>
      <c r="I96" s="110"/>
      <c r="P96" s="93">
        <v>10732</v>
      </c>
      <c r="Q96" s="93">
        <v>10732</v>
      </c>
    </row>
    <row r="97" spans="1:17" s="101" customFormat="1" ht="12" customHeight="1">
      <c r="A97" s="62" t="s">
        <v>3</v>
      </c>
      <c r="B97" s="90" t="s">
        <v>5</v>
      </c>
      <c r="C97" s="91" t="s">
        <v>20</v>
      </c>
      <c r="D97" s="90" t="s">
        <v>115</v>
      </c>
      <c r="E97" s="90" t="s">
        <v>49</v>
      </c>
      <c r="F97" s="90" t="s">
        <v>80</v>
      </c>
      <c r="G97" s="92"/>
      <c r="H97" s="93">
        <v>828</v>
      </c>
      <c r="I97" s="110"/>
      <c r="P97" s="93">
        <v>201</v>
      </c>
      <c r="Q97" s="93">
        <v>201</v>
      </c>
    </row>
    <row r="98" spans="1:17" s="101" customFormat="1" ht="12" customHeight="1">
      <c r="A98" s="62" t="s">
        <v>3</v>
      </c>
      <c r="B98" s="90" t="s">
        <v>5</v>
      </c>
      <c r="C98" s="91" t="s">
        <v>20</v>
      </c>
      <c r="D98" s="90" t="s">
        <v>126</v>
      </c>
      <c r="E98" s="90" t="s">
        <v>49</v>
      </c>
      <c r="F98" s="90" t="s">
        <v>81</v>
      </c>
      <c r="G98" s="92"/>
      <c r="H98" s="93">
        <v>12100</v>
      </c>
      <c r="I98" s="110"/>
      <c r="P98" s="93">
        <v>5857</v>
      </c>
      <c r="Q98" s="93">
        <v>5857</v>
      </c>
    </row>
    <row r="99" spans="1:17" ht="12" customHeight="1">
      <c r="A99" s="62" t="s">
        <v>3</v>
      </c>
      <c r="B99" s="7" t="s">
        <v>5</v>
      </c>
      <c r="C99" s="31" t="s">
        <v>20</v>
      </c>
      <c r="D99" s="7" t="s">
        <v>113</v>
      </c>
      <c r="E99" s="7" t="s">
        <v>49</v>
      </c>
      <c r="F99" s="7" t="s">
        <v>78</v>
      </c>
      <c r="G99" s="14"/>
      <c r="H99" s="9">
        <v>14829</v>
      </c>
      <c r="I99" s="23"/>
      <c r="P99" s="9">
        <v>4206</v>
      </c>
      <c r="Q99" s="9">
        <v>4206</v>
      </c>
    </row>
    <row r="100" spans="1:17" ht="12" customHeight="1">
      <c r="A100" s="62" t="s">
        <v>3</v>
      </c>
      <c r="B100" s="7" t="s">
        <v>5</v>
      </c>
      <c r="C100" s="31" t="s">
        <v>20</v>
      </c>
      <c r="D100" s="7" t="s">
        <v>103</v>
      </c>
      <c r="E100" s="7" t="s">
        <v>49</v>
      </c>
      <c r="F100" s="7" t="s">
        <v>67</v>
      </c>
      <c r="G100" s="14"/>
      <c r="H100" s="9"/>
      <c r="I100" s="23"/>
      <c r="P100" s="9">
        <v>31356</v>
      </c>
      <c r="Q100" s="9">
        <v>31356</v>
      </c>
    </row>
    <row r="101" spans="1:17" ht="12" customHeight="1">
      <c r="A101" s="62" t="s">
        <v>3</v>
      </c>
      <c r="B101" s="7" t="s">
        <v>5</v>
      </c>
      <c r="C101" s="31" t="s">
        <v>20</v>
      </c>
      <c r="D101" s="7" t="s">
        <v>278</v>
      </c>
      <c r="E101" s="7" t="s">
        <v>49</v>
      </c>
      <c r="F101" s="7" t="s">
        <v>68</v>
      </c>
      <c r="G101" s="14"/>
      <c r="H101" s="9"/>
      <c r="I101" s="23"/>
      <c r="P101" s="9">
        <v>17569</v>
      </c>
      <c r="Q101" s="9">
        <v>17569</v>
      </c>
    </row>
    <row r="102" spans="1:17" ht="12" customHeight="1">
      <c r="A102" s="62" t="s">
        <v>3</v>
      </c>
      <c r="B102" s="7" t="s">
        <v>5</v>
      </c>
      <c r="C102" s="31" t="s">
        <v>20</v>
      </c>
      <c r="D102" s="7" t="s">
        <v>222</v>
      </c>
      <c r="E102" s="7" t="s">
        <v>49</v>
      </c>
      <c r="F102" s="7" t="s">
        <v>69</v>
      </c>
      <c r="G102" s="14"/>
      <c r="H102" s="9">
        <v>6800</v>
      </c>
      <c r="I102" s="23"/>
      <c r="P102" s="9">
        <v>27975</v>
      </c>
      <c r="Q102" s="9">
        <v>27975</v>
      </c>
    </row>
    <row r="103" spans="1:17" ht="12" customHeight="1">
      <c r="A103" s="62" t="s">
        <v>3</v>
      </c>
      <c r="B103" s="7" t="s">
        <v>5</v>
      </c>
      <c r="C103" s="31" t="s">
        <v>20</v>
      </c>
      <c r="D103" s="7" t="s">
        <v>111</v>
      </c>
      <c r="E103" s="7" t="s">
        <v>49</v>
      </c>
      <c r="F103" s="7" t="s">
        <v>82</v>
      </c>
      <c r="G103" s="14"/>
      <c r="H103" s="9"/>
      <c r="I103" s="23"/>
      <c r="P103" s="9">
        <v>238</v>
      </c>
      <c r="Q103" s="9">
        <v>238</v>
      </c>
    </row>
    <row r="104" spans="1:17" ht="12" customHeight="1">
      <c r="A104" s="62" t="s">
        <v>3</v>
      </c>
      <c r="B104" s="7" t="s">
        <v>5</v>
      </c>
      <c r="C104" s="31" t="s">
        <v>20</v>
      </c>
      <c r="D104" s="7" t="s">
        <v>127</v>
      </c>
      <c r="E104" s="7"/>
      <c r="F104" s="7" t="s">
        <v>70</v>
      </c>
      <c r="G104" s="14"/>
      <c r="H104" s="9"/>
      <c r="I104" s="23"/>
      <c r="P104" s="9">
        <v>516</v>
      </c>
      <c r="Q104" s="9">
        <v>516</v>
      </c>
    </row>
    <row r="105" spans="1:17" ht="12" customHeight="1">
      <c r="A105" s="62" t="s">
        <v>3</v>
      </c>
      <c r="B105" s="310" t="s">
        <v>5</v>
      </c>
      <c r="C105" s="311" t="s">
        <v>20</v>
      </c>
      <c r="D105" s="310" t="s">
        <v>240</v>
      </c>
      <c r="E105" s="310"/>
      <c r="F105" s="310" t="s">
        <v>85</v>
      </c>
      <c r="G105" s="312"/>
      <c r="H105" s="313"/>
      <c r="I105" s="314"/>
      <c r="J105" s="315"/>
      <c r="K105" s="315"/>
      <c r="L105" s="315"/>
      <c r="M105" s="315"/>
      <c r="N105" s="315"/>
      <c r="O105" s="315"/>
      <c r="P105" s="313">
        <v>-613</v>
      </c>
      <c r="Q105" s="313">
        <v>-613</v>
      </c>
    </row>
    <row r="106" spans="1:17" ht="12" customHeight="1">
      <c r="A106" s="62" t="s">
        <v>3</v>
      </c>
      <c r="B106" s="310" t="s">
        <v>5</v>
      </c>
      <c r="C106" s="311" t="s">
        <v>20</v>
      </c>
      <c r="D106" s="310" t="s">
        <v>270</v>
      </c>
      <c r="E106" s="310" t="s">
        <v>54</v>
      </c>
      <c r="F106" s="310"/>
      <c r="G106" s="312"/>
      <c r="H106" s="313"/>
      <c r="I106" s="314"/>
      <c r="J106" s="315"/>
      <c r="K106" s="315"/>
      <c r="L106" s="315"/>
      <c r="M106" s="315"/>
      <c r="N106" s="315"/>
      <c r="O106" s="315"/>
      <c r="P106" s="313">
        <f>P107+P108+P109</f>
        <v>10674</v>
      </c>
      <c r="Q106" s="313">
        <f>Q107+Q108+Q109</f>
        <v>10674</v>
      </c>
    </row>
    <row r="107" spans="1:17" ht="12" customHeight="1">
      <c r="A107" s="62" t="s">
        <v>3</v>
      </c>
      <c r="B107" s="7" t="s">
        <v>5</v>
      </c>
      <c r="C107" s="31" t="s">
        <v>20</v>
      </c>
      <c r="D107" s="7" t="s">
        <v>271</v>
      </c>
      <c r="E107" s="7" t="s">
        <v>54</v>
      </c>
      <c r="F107" s="7" t="s">
        <v>223</v>
      </c>
      <c r="G107" s="14"/>
      <c r="H107" s="9"/>
      <c r="I107" s="23"/>
      <c r="P107" s="9">
        <v>6411</v>
      </c>
      <c r="Q107" s="9">
        <v>6411</v>
      </c>
    </row>
    <row r="108" spans="1:17" ht="12" customHeight="1">
      <c r="A108" s="62" t="s">
        <v>3</v>
      </c>
      <c r="B108" s="7" t="s">
        <v>5</v>
      </c>
      <c r="C108" s="31" t="s">
        <v>20</v>
      </c>
      <c r="D108" s="7" t="s">
        <v>272</v>
      </c>
      <c r="E108" s="7" t="s">
        <v>54</v>
      </c>
      <c r="F108" s="7" t="s">
        <v>238</v>
      </c>
      <c r="G108" s="14"/>
      <c r="H108" s="9"/>
      <c r="I108" s="23"/>
      <c r="P108" s="9">
        <v>2969</v>
      </c>
      <c r="Q108" s="9">
        <v>2969</v>
      </c>
    </row>
    <row r="109" spans="1:17" ht="12" customHeight="1">
      <c r="A109" s="62" t="s">
        <v>3</v>
      </c>
      <c r="B109" s="7" t="s">
        <v>5</v>
      </c>
      <c r="C109" s="31" t="s">
        <v>20</v>
      </c>
      <c r="D109" s="7" t="s">
        <v>249</v>
      </c>
      <c r="E109" s="7" t="s">
        <v>54</v>
      </c>
      <c r="F109" s="7" t="s">
        <v>93</v>
      </c>
      <c r="G109" s="14"/>
      <c r="H109" s="9"/>
      <c r="I109" s="23"/>
      <c r="P109" s="9">
        <v>1294</v>
      </c>
      <c r="Q109" s="9">
        <v>1294</v>
      </c>
    </row>
    <row r="110" spans="1:17" ht="12" customHeight="1">
      <c r="A110" s="62" t="s">
        <v>3</v>
      </c>
      <c r="B110" s="310" t="s">
        <v>5</v>
      </c>
      <c r="C110" s="311" t="s">
        <v>20</v>
      </c>
      <c r="D110" s="310" t="s">
        <v>229</v>
      </c>
      <c r="E110" s="310" t="s">
        <v>268</v>
      </c>
      <c r="F110" s="310" t="s">
        <v>269</v>
      </c>
      <c r="G110" s="312"/>
      <c r="H110" s="313">
        <v>21693</v>
      </c>
      <c r="I110" s="314"/>
      <c r="J110" s="315"/>
      <c r="K110" s="315"/>
      <c r="L110" s="315"/>
      <c r="M110" s="315"/>
      <c r="N110" s="315"/>
      <c r="O110" s="315"/>
      <c r="P110" s="313"/>
      <c r="Q110" s="313"/>
    </row>
    <row r="111" spans="1:17" s="100" customFormat="1" ht="12" customHeight="1">
      <c r="A111" s="140" t="s">
        <v>3</v>
      </c>
      <c r="B111" s="132" t="s">
        <v>5</v>
      </c>
      <c r="C111" s="133" t="s">
        <v>21</v>
      </c>
      <c r="D111" s="132" t="s">
        <v>203</v>
      </c>
      <c r="E111" s="132"/>
      <c r="F111" s="132"/>
      <c r="G111" s="134"/>
      <c r="H111" s="135">
        <f>H112+H113+H118+H123+H135+H137+H138+H139+H145</f>
        <v>3418717</v>
      </c>
      <c r="I111" s="111"/>
      <c r="K111" s="139">
        <v>269266</v>
      </c>
      <c r="P111" s="135">
        <f>P112+P113+P118+P123+P135+P136+P137+P138+P139</f>
        <v>3217158</v>
      </c>
      <c r="Q111" s="135">
        <f>Q112+Q113+Q118+Q123+Q135+Q136+Q137+Q138+Q139</f>
        <v>3217158</v>
      </c>
    </row>
    <row r="112" spans="1:17" s="100" customFormat="1" ht="12" customHeight="1">
      <c r="A112" s="83" t="s">
        <v>3</v>
      </c>
      <c r="B112" s="84" t="s">
        <v>5</v>
      </c>
      <c r="C112" s="85" t="s">
        <v>21</v>
      </c>
      <c r="D112" s="86" t="s">
        <v>170</v>
      </c>
      <c r="E112" s="86" t="s">
        <v>50</v>
      </c>
      <c r="F112" s="86" t="s">
        <v>71</v>
      </c>
      <c r="G112" s="87"/>
      <c r="H112" s="88">
        <v>1987984</v>
      </c>
      <c r="I112" s="99"/>
      <c r="P112" s="88">
        <v>2043056</v>
      </c>
      <c r="Q112" s="88">
        <v>2043056</v>
      </c>
    </row>
    <row r="113" spans="1:17" s="100" customFormat="1" ht="12" customHeight="1">
      <c r="A113" s="83" t="s">
        <v>3</v>
      </c>
      <c r="B113" s="84" t="s">
        <v>5</v>
      </c>
      <c r="C113" s="85" t="s">
        <v>21</v>
      </c>
      <c r="D113" s="86" t="s">
        <v>167</v>
      </c>
      <c r="E113" s="86" t="s">
        <v>47</v>
      </c>
      <c r="F113" s="86"/>
      <c r="G113" s="87"/>
      <c r="H113" s="88">
        <f>H115+H116+H117+H114</f>
        <v>310796</v>
      </c>
      <c r="I113" s="99"/>
      <c r="P113" s="88">
        <f>P115+P116+P117+P114</f>
        <v>302949</v>
      </c>
      <c r="Q113" s="88">
        <f>Q115+Q116+Q117+Q114</f>
        <v>302949</v>
      </c>
    </row>
    <row r="114" spans="1:17" s="100" customFormat="1" ht="12" customHeight="1">
      <c r="A114" s="83" t="s">
        <v>3</v>
      </c>
      <c r="B114" s="84" t="s">
        <v>5</v>
      </c>
      <c r="C114" s="85" t="s">
        <v>21</v>
      </c>
      <c r="D114" s="237" t="s">
        <v>120</v>
      </c>
      <c r="E114" s="237" t="s">
        <v>47</v>
      </c>
      <c r="F114" s="237" t="s">
        <v>62</v>
      </c>
      <c r="G114" s="239"/>
      <c r="H114" s="240">
        <v>6800</v>
      </c>
      <c r="I114" s="241"/>
      <c r="J114" s="238"/>
      <c r="K114" s="238"/>
      <c r="L114" s="238"/>
      <c r="M114" s="238"/>
      <c r="N114" s="238"/>
      <c r="O114" s="238"/>
      <c r="P114" s="240">
        <v>4335</v>
      </c>
      <c r="Q114" s="240">
        <v>4335</v>
      </c>
    </row>
    <row r="115" spans="1:17" ht="12" customHeight="1">
      <c r="A115" s="62" t="s">
        <v>3</v>
      </c>
      <c r="B115" s="7" t="s">
        <v>5</v>
      </c>
      <c r="C115" s="31" t="s">
        <v>21</v>
      </c>
      <c r="D115" s="7" t="s">
        <v>107</v>
      </c>
      <c r="E115" s="7" t="s">
        <v>47</v>
      </c>
      <c r="F115" s="7" t="s">
        <v>72</v>
      </c>
      <c r="G115" s="14"/>
      <c r="H115" s="9">
        <v>94600</v>
      </c>
      <c r="I115" s="23"/>
      <c r="P115" s="9">
        <v>50491</v>
      </c>
      <c r="Q115" s="9">
        <v>50491</v>
      </c>
    </row>
    <row r="116" spans="1:17" ht="12" customHeight="1">
      <c r="A116" s="62" t="s">
        <v>3</v>
      </c>
      <c r="B116" s="7" t="s">
        <v>5</v>
      </c>
      <c r="C116" s="31" t="s">
        <v>21</v>
      </c>
      <c r="D116" s="7" t="s">
        <v>108</v>
      </c>
      <c r="E116" s="7" t="s">
        <v>47</v>
      </c>
      <c r="F116" s="7" t="s">
        <v>73</v>
      </c>
      <c r="G116" s="14"/>
      <c r="H116" s="9">
        <v>73498</v>
      </c>
      <c r="I116" s="23"/>
      <c r="P116" s="9">
        <v>55863</v>
      </c>
      <c r="Q116" s="9">
        <v>55863</v>
      </c>
    </row>
    <row r="117" spans="1:17" ht="12" customHeight="1">
      <c r="A117" s="62" t="s">
        <v>3</v>
      </c>
      <c r="B117" s="7" t="s">
        <v>5</v>
      </c>
      <c r="C117" s="31" t="s">
        <v>21</v>
      </c>
      <c r="D117" s="7" t="s">
        <v>109</v>
      </c>
      <c r="E117" s="7" t="s">
        <v>47</v>
      </c>
      <c r="F117" s="7" t="s">
        <v>63</v>
      </c>
      <c r="G117" s="14"/>
      <c r="H117" s="9">
        <v>135898</v>
      </c>
      <c r="I117" s="23"/>
      <c r="P117" s="9">
        <v>192260</v>
      </c>
      <c r="Q117" s="9">
        <v>192260</v>
      </c>
    </row>
    <row r="118" spans="1:17" s="100" customFormat="1" ht="12" customHeight="1">
      <c r="A118" s="83" t="s">
        <v>3</v>
      </c>
      <c r="B118" s="84" t="s">
        <v>5</v>
      </c>
      <c r="C118" s="85" t="s">
        <v>21</v>
      </c>
      <c r="D118" s="86" t="s">
        <v>174</v>
      </c>
      <c r="E118" s="86" t="s">
        <v>48</v>
      </c>
      <c r="F118" s="86"/>
      <c r="G118" s="87"/>
      <c r="H118" s="88">
        <f>H119+H120+H121+H122</f>
        <v>491645</v>
      </c>
      <c r="I118" s="99"/>
      <c r="P118" s="88">
        <f>P119+P120+P121+P122</f>
        <v>516957</v>
      </c>
      <c r="Q118" s="88">
        <f>Q119+Q120+Q121+Q122</f>
        <v>516957</v>
      </c>
    </row>
    <row r="119" spans="1:17" ht="12" customHeight="1">
      <c r="A119" s="62" t="s">
        <v>3</v>
      </c>
      <c r="B119" s="7" t="s">
        <v>5</v>
      </c>
      <c r="C119" s="31" t="s">
        <v>21</v>
      </c>
      <c r="D119" s="7" t="s">
        <v>161</v>
      </c>
      <c r="E119" s="7" t="s">
        <v>48</v>
      </c>
      <c r="F119" s="7" t="s">
        <v>64</v>
      </c>
      <c r="G119" s="14"/>
      <c r="H119" s="9">
        <v>238930</v>
      </c>
      <c r="I119" s="23"/>
      <c r="P119" s="9">
        <v>263292</v>
      </c>
      <c r="Q119" s="9">
        <v>263292</v>
      </c>
    </row>
    <row r="120" spans="1:17" ht="12" customHeight="1">
      <c r="A120" s="62" t="s">
        <v>3</v>
      </c>
      <c r="B120" s="7" t="s">
        <v>5</v>
      </c>
      <c r="C120" s="31" t="s">
        <v>21</v>
      </c>
      <c r="D120" s="7" t="s">
        <v>173</v>
      </c>
      <c r="E120" s="7" t="s">
        <v>48</v>
      </c>
      <c r="F120" s="7" t="s">
        <v>77</v>
      </c>
      <c r="G120" s="14"/>
      <c r="H120" s="9">
        <v>82700</v>
      </c>
      <c r="I120" s="23"/>
      <c r="P120" s="9">
        <v>81991</v>
      </c>
      <c r="Q120" s="9">
        <v>81991</v>
      </c>
    </row>
    <row r="121" spans="1:17" ht="12" customHeight="1">
      <c r="A121" s="62" t="s">
        <v>3</v>
      </c>
      <c r="B121" s="7" t="s">
        <v>5</v>
      </c>
      <c r="C121" s="31" t="s">
        <v>21</v>
      </c>
      <c r="D121" s="7" t="s">
        <v>162</v>
      </c>
      <c r="E121" s="7" t="s">
        <v>48</v>
      </c>
      <c r="F121" s="7" t="s">
        <v>65</v>
      </c>
      <c r="G121" s="14"/>
      <c r="H121" s="9">
        <v>107315</v>
      </c>
      <c r="I121" s="23"/>
      <c r="P121" s="9">
        <v>116119</v>
      </c>
      <c r="Q121" s="9">
        <v>116119</v>
      </c>
    </row>
    <row r="122" spans="1:17" ht="12" customHeight="1">
      <c r="A122" s="62" t="s">
        <v>3</v>
      </c>
      <c r="B122" s="7" t="s">
        <v>5</v>
      </c>
      <c r="C122" s="31" t="s">
        <v>21</v>
      </c>
      <c r="D122" s="7" t="s">
        <v>163</v>
      </c>
      <c r="E122" s="7" t="s">
        <v>48</v>
      </c>
      <c r="F122" s="7" t="s">
        <v>66</v>
      </c>
      <c r="G122" s="14"/>
      <c r="H122" s="9">
        <v>62700</v>
      </c>
      <c r="I122" s="23"/>
      <c r="P122" s="9">
        <v>55555</v>
      </c>
      <c r="Q122" s="9">
        <v>55555</v>
      </c>
    </row>
    <row r="123" spans="1:17" s="100" customFormat="1" ht="12" customHeight="1">
      <c r="A123" s="83" t="s">
        <v>3</v>
      </c>
      <c r="B123" s="84" t="s">
        <v>5</v>
      </c>
      <c r="C123" s="85" t="s">
        <v>21</v>
      </c>
      <c r="D123" s="86" t="s">
        <v>169</v>
      </c>
      <c r="E123" s="86" t="s">
        <v>49</v>
      </c>
      <c r="F123" s="86"/>
      <c r="G123" s="87"/>
      <c r="H123" s="88">
        <f>H124+H125+H126+H127+H128+H129+H130+H131+H132+H133+H134</f>
        <v>541342</v>
      </c>
      <c r="I123" s="99"/>
      <c r="P123" s="88">
        <f>P124+P125+P126+P127+P128+P129+P130+P131+P132+P133+P134</f>
        <v>283177</v>
      </c>
      <c r="Q123" s="88">
        <f>Q124+Q125+Q126+Q127+Q128+Q129+Q130+Q131+Q132+Q133+Q134</f>
        <v>283177</v>
      </c>
    </row>
    <row r="124" spans="1:17" ht="12" customHeight="1">
      <c r="A124" s="62" t="s">
        <v>3</v>
      </c>
      <c r="B124" s="7" t="s">
        <v>5</v>
      </c>
      <c r="C124" s="31" t="s">
        <v>21</v>
      </c>
      <c r="D124" s="7" t="s">
        <v>114</v>
      </c>
      <c r="E124" s="7" t="s">
        <v>49</v>
      </c>
      <c r="F124" s="7" t="s">
        <v>79</v>
      </c>
      <c r="G124" s="14"/>
      <c r="H124" s="9">
        <v>27290</v>
      </c>
      <c r="I124" s="23"/>
      <c r="P124" s="9">
        <v>12853</v>
      </c>
      <c r="Q124" s="9">
        <v>12853</v>
      </c>
    </row>
    <row r="125" spans="1:17" ht="12" customHeight="1">
      <c r="A125" s="62" t="s">
        <v>3</v>
      </c>
      <c r="B125" s="7" t="s">
        <v>5</v>
      </c>
      <c r="C125" s="31" t="s">
        <v>21</v>
      </c>
      <c r="D125" s="7" t="s">
        <v>115</v>
      </c>
      <c r="E125" s="7" t="s">
        <v>49</v>
      </c>
      <c r="F125" s="7" t="s">
        <v>80</v>
      </c>
      <c r="G125" s="14"/>
      <c r="H125" s="9">
        <v>1750</v>
      </c>
      <c r="I125" s="23"/>
      <c r="P125" s="9">
        <v>346</v>
      </c>
      <c r="Q125" s="9">
        <v>346</v>
      </c>
    </row>
    <row r="126" spans="1:17" ht="12" customHeight="1">
      <c r="A126" s="62" t="s">
        <v>3</v>
      </c>
      <c r="B126" s="7" t="s">
        <v>5</v>
      </c>
      <c r="C126" s="31" t="s">
        <v>21</v>
      </c>
      <c r="D126" s="7" t="s">
        <v>116</v>
      </c>
      <c r="E126" s="7" t="s">
        <v>49</v>
      </c>
      <c r="F126" s="7" t="s">
        <v>81</v>
      </c>
      <c r="G126" s="14"/>
      <c r="H126" s="9">
        <v>4597</v>
      </c>
      <c r="I126" s="23"/>
      <c r="P126" s="9">
        <v>3071</v>
      </c>
      <c r="Q126" s="9">
        <v>3071</v>
      </c>
    </row>
    <row r="127" spans="1:17" ht="12" customHeight="1">
      <c r="A127" s="62" t="s">
        <v>3</v>
      </c>
      <c r="B127" s="7" t="s">
        <v>5</v>
      </c>
      <c r="C127" s="31" t="s">
        <v>21</v>
      </c>
      <c r="D127" s="7" t="s">
        <v>113</v>
      </c>
      <c r="E127" s="7" t="s">
        <v>49</v>
      </c>
      <c r="F127" s="7" t="s">
        <v>78</v>
      </c>
      <c r="G127" s="14"/>
      <c r="H127" s="9">
        <v>117353</v>
      </c>
      <c r="I127" s="23"/>
      <c r="P127" s="9">
        <v>50725</v>
      </c>
      <c r="Q127" s="9">
        <v>50725</v>
      </c>
    </row>
    <row r="128" spans="1:17" ht="12" customHeight="1">
      <c r="A128" s="62" t="s">
        <v>3</v>
      </c>
      <c r="B128" s="7" t="s">
        <v>5</v>
      </c>
      <c r="C128" s="31" t="s">
        <v>21</v>
      </c>
      <c r="D128" s="7" t="s">
        <v>103</v>
      </c>
      <c r="E128" s="7" t="s">
        <v>49</v>
      </c>
      <c r="F128" s="7" t="s">
        <v>67</v>
      </c>
      <c r="G128" s="14"/>
      <c r="H128" s="9">
        <v>132299</v>
      </c>
      <c r="I128" s="23"/>
      <c r="P128" s="9">
        <v>98386</v>
      </c>
      <c r="Q128" s="9">
        <v>98386</v>
      </c>
    </row>
    <row r="129" spans="1:17" ht="12" customHeight="1">
      <c r="A129" s="62" t="s">
        <v>3</v>
      </c>
      <c r="B129" s="7" t="s">
        <v>5</v>
      </c>
      <c r="C129" s="31" t="s">
        <v>21</v>
      </c>
      <c r="D129" s="7" t="s">
        <v>110</v>
      </c>
      <c r="E129" s="7" t="s">
        <v>49</v>
      </c>
      <c r="F129" s="7" t="s">
        <v>68</v>
      </c>
      <c r="G129" s="14"/>
      <c r="H129" s="9">
        <v>56799</v>
      </c>
      <c r="I129" s="23"/>
      <c r="P129" s="9">
        <v>35663</v>
      </c>
      <c r="Q129" s="9">
        <v>35663</v>
      </c>
    </row>
    <row r="130" spans="1:17" ht="12" customHeight="1">
      <c r="A130" s="62" t="s">
        <v>3</v>
      </c>
      <c r="B130" s="7" t="s">
        <v>5</v>
      </c>
      <c r="C130" s="31" t="s">
        <v>21</v>
      </c>
      <c r="D130" s="7" t="s">
        <v>105</v>
      </c>
      <c r="E130" s="7" t="s">
        <v>49</v>
      </c>
      <c r="F130" s="7" t="s">
        <v>69</v>
      </c>
      <c r="G130" s="14"/>
      <c r="H130" s="9">
        <v>129234</v>
      </c>
      <c r="I130" s="23"/>
      <c r="P130" s="9">
        <v>56496</v>
      </c>
      <c r="Q130" s="9">
        <v>56496</v>
      </c>
    </row>
    <row r="131" spans="1:17" ht="12" customHeight="1">
      <c r="A131" s="62" t="s">
        <v>3</v>
      </c>
      <c r="B131" s="7" t="s">
        <v>5</v>
      </c>
      <c r="C131" s="31" t="s">
        <v>21</v>
      </c>
      <c r="D131" s="7" t="s">
        <v>111</v>
      </c>
      <c r="E131" s="7" t="s">
        <v>49</v>
      </c>
      <c r="F131" s="7" t="s">
        <v>82</v>
      </c>
      <c r="G131" s="14"/>
      <c r="H131" s="9">
        <v>61200</v>
      </c>
      <c r="I131" s="23"/>
      <c r="P131" s="9">
        <v>15096</v>
      </c>
      <c r="Q131" s="9">
        <v>15096</v>
      </c>
    </row>
    <row r="132" spans="1:17" ht="12" customHeight="1">
      <c r="A132" s="62" t="s">
        <v>3</v>
      </c>
      <c r="B132" s="7" t="s">
        <v>5</v>
      </c>
      <c r="C132" s="31" t="s">
        <v>21</v>
      </c>
      <c r="D132" s="7" t="s">
        <v>106</v>
      </c>
      <c r="E132" s="7" t="s">
        <v>49</v>
      </c>
      <c r="F132" s="7" t="s">
        <v>70</v>
      </c>
      <c r="G132" s="14"/>
      <c r="H132" s="9">
        <v>10820</v>
      </c>
      <c r="I132" s="23"/>
      <c r="P132" s="9">
        <v>3552</v>
      </c>
      <c r="Q132" s="9">
        <v>3552</v>
      </c>
    </row>
    <row r="133" spans="1:17" ht="12" customHeight="1">
      <c r="A133" s="62" t="s">
        <v>3</v>
      </c>
      <c r="B133" s="7" t="s">
        <v>5</v>
      </c>
      <c r="C133" s="31" t="s">
        <v>21</v>
      </c>
      <c r="D133" s="7" t="s">
        <v>112</v>
      </c>
      <c r="E133" s="7" t="s">
        <v>49</v>
      </c>
      <c r="F133" s="7" t="s">
        <v>75</v>
      </c>
      <c r="G133" s="14"/>
      <c r="H133" s="9"/>
      <c r="I133" s="23"/>
      <c r="P133" s="9">
        <v>6989</v>
      </c>
      <c r="Q133" s="9">
        <v>6989</v>
      </c>
    </row>
    <row r="134" spans="1:17" ht="12" customHeight="1">
      <c r="A134" s="62" t="s">
        <v>3</v>
      </c>
      <c r="B134" s="7" t="s">
        <v>5</v>
      </c>
      <c r="C134" s="31" t="s">
        <v>21</v>
      </c>
      <c r="D134" s="7" t="s">
        <v>117</v>
      </c>
      <c r="E134" s="7" t="s">
        <v>49</v>
      </c>
      <c r="F134" s="7" t="s">
        <v>84</v>
      </c>
      <c r="G134" s="14"/>
      <c r="H134" s="9"/>
      <c r="I134" s="23"/>
      <c r="P134" s="9"/>
      <c r="Q134" s="9"/>
    </row>
    <row r="135" spans="1:17" s="100" customFormat="1" ht="12" customHeight="1">
      <c r="A135" s="83" t="s">
        <v>3</v>
      </c>
      <c r="B135" s="84" t="s">
        <v>5</v>
      </c>
      <c r="C135" s="85" t="s">
        <v>21</v>
      </c>
      <c r="D135" s="86" t="s">
        <v>180</v>
      </c>
      <c r="E135" s="86" t="s">
        <v>52</v>
      </c>
      <c r="F135" s="86" t="s">
        <v>85</v>
      </c>
      <c r="G135" s="87"/>
      <c r="H135" s="88">
        <v>2000</v>
      </c>
      <c r="I135" s="99"/>
      <c r="P135" s="88">
        <v>120</v>
      </c>
      <c r="Q135" s="88">
        <v>120</v>
      </c>
    </row>
    <row r="136" spans="1:17" s="100" customFormat="1" ht="12" customHeight="1">
      <c r="A136" s="83" t="s">
        <v>3</v>
      </c>
      <c r="B136" s="84" t="s">
        <v>5</v>
      </c>
      <c r="C136" s="85" t="s">
        <v>21</v>
      </c>
      <c r="D136" s="86" t="s">
        <v>237</v>
      </c>
      <c r="E136" s="86" t="s">
        <v>58</v>
      </c>
      <c r="F136" s="86" t="s">
        <v>89</v>
      </c>
      <c r="G136" s="87"/>
      <c r="H136" s="88"/>
      <c r="I136" s="99"/>
      <c r="P136" s="88"/>
      <c r="Q136" s="88"/>
    </row>
    <row r="137" spans="1:17" s="100" customFormat="1" ht="12" customHeight="1">
      <c r="A137" s="83" t="s">
        <v>3</v>
      </c>
      <c r="B137" s="84" t="s">
        <v>5</v>
      </c>
      <c r="C137" s="85" t="s">
        <v>21</v>
      </c>
      <c r="D137" s="86" t="s">
        <v>188</v>
      </c>
      <c r="E137" s="86" t="s">
        <v>53</v>
      </c>
      <c r="F137" s="86" t="s">
        <v>76</v>
      </c>
      <c r="G137" s="87"/>
      <c r="H137" s="88">
        <v>16740</v>
      </c>
      <c r="I137" s="99"/>
      <c r="P137" s="88">
        <v>15581</v>
      </c>
      <c r="Q137" s="88">
        <v>15581</v>
      </c>
    </row>
    <row r="138" spans="1:17" s="100" customFormat="1" ht="12" customHeight="1">
      <c r="A138" s="83" t="s">
        <v>3</v>
      </c>
      <c r="B138" s="84" t="s">
        <v>5</v>
      </c>
      <c r="C138" s="85" t="s">
        <v>21</v>
      </c>
      <c r="D138" s="86" t="s">
        <v>181</v>
      </c>
      <c r="E138" s="86" t="s">
        <v>51</v>
      </c>
      <c r="F138" s="86" t="s">
        <v>76</v>
      </c>
      <c r="G138" s="87"/>
      <c r="H138" s="88">
        <v>2139</v>
      </c>
      <c r="I138" s="99"/>
      <c r="L138" s="100">
        <v>170000</v>
      </c>
      <c r="N138" s="100">
        <v>170000</v>
      </c>
      <c r="P138" s="88">
        <v>5159</v>
      </c>
      <c r="Q138" s="88">
        <v>5159</v>
      </c>
    </row>
    <row r="139" spans="1:17" s="100" customFormat="1" ht="12" customHeight="1">
      <c r="A139" s="83" t="s">
        <v>3</v>
      </c>
      <c r="B139" s="84" t="s">
        <v>5</v>
      </c>
      <c r="C139" s="85" t="s">
        <v>21</v>
      </c>
      <c r="D139" s="86" t="s">
        <v>264</v>
      </c>
      <c r="E139" s="86" t="s">
        <v>54</v>
      </c>
      <c r="F139" s="86"/>
      <c r="G139" s="87"/>
      <c r="H139" s="88">
        <f>H140+H141+H142+H143</f>
        <v>5000</v>
      </c>
      <c r="I139" s="99"/>
      <c r="P139" s="88">
        <f>P140+P141+P142</f>
        <v>50159</v>
      </c>
      <c r="Q139" s="88">
        <f>Q140+Q141+Q142</f>
        <v>50159</v>
      </c>
    </row>
    <row r="140" spans="1:17" s="100" customFormat="1" ht="12" customHeight="1">
      <c r="A140" s="83" t="s">
        <v>3</v>
      </c>
      <c r="B140" s="84" t="s">
        <v>5</v>
      </c>
      <c r="C140" s="85" t="s">
        <v>21</v>
      </c>
      <c r="D140" s="237" t="s">
        <v>224</v>
      </c>
      <c r="E140" s="237" t="s">
        <v>54</v>
      </c>
      <c r="F140" s="237" t="s">
        <v>223</v>
      </c>
      <c r="G140" s="239"/>
      <c r="H140" s="240">
        <v>5000</v>
      </c>
      <c r="I140" s="241"/>
      <c r="J140" s="238"/>
      <c r="K140" s="238"/>
      <c r="L140" s="238"/>
      <c r="M140" s="238"/>
      <c r="N140" s="238"/>
      <c r="O140" s="238"/>
      <c r="P140" s="240">
        <v>38257</v>
      </c>
      <c r="Q140" s="240">
        <v>38257</v>
      </c>
    </row>
    <row r="141" spans="1:17" s="100" customFormat="1" ht="12" customHeight="1">
      <c r="A141" s="83" t="s">
        <v>3</v>
      </c>
      <c r="B141" s="84" t="s">
        <v>5</v>
      </c>
      <c r="C141" s="85" t="s">
        <v>21</v>
      </c>
      <c r="D141" s="237" t="s">
        <v>239</v>
      </c>
      <c r="E141" s="237" t="s">
        <v>54</v>
      </c>
      <c r="F141" s="237" t="s">
        <v>238</v>
      </c>
      <c r="G141" s="239"/>
      <c r="H141" s="240"/>
      <c r="I141" s="241"/>
      <c r="J141" s="238"/>
      <c r="K141" s="238"/>
      <c r="L141" s="238"/>
      <c r="M141" s="238"/>
      <c r="N141" s="238"/>
      <c r="O141" s="238"/>
      <c r="P141" s="240">
        <v>2475</v>
      </c>
      <c r="Q141" s="240">
        <v>2475</v>
      </c>
    </row>
    <row r="142" spans="1:17" s="100" customFormat="1" ht="12" customHeight="1">
      <c r="A142" s="83" t="s">
        <v>3</v>
      </c>
      <c r="B142" s="84" t="s">
        <v>5</v>
      </c>
      <c r="C142" s="85" t="s">
        <v>21</v>
      </c>
      <c r="D142" s="237" t="s">
        <v>121</v>
      </c>
      <c r="E142" s="237" t="s">
        <v>54</v>
      </c>
      <c r="F142" s="237" t="s">
        <v>93</v>
      </c>
      <c r="G142" s="239"/>
      <c r="H142" s="240"/>
      <c r="I142" s="241"/>
      <c r="J142" s="238"/>
      <c r="K142" s="238"/>
      <c r="L142" s="238"/>
      <c r="M142" s="238"/>
      <c r="N142" s="238"/>
      <c r="O142" s="238"/>
      <c r="P142" s="240">
        <v>9427</v>
      </c>
      <c r="Q142" s="240">
        <v>9427</v>
      </c>
    </row>
    <row r="143" spans="1:17" s="100" customFormat="1" ht="12" customHeight="1">
      <c r="A143" s="83" t="s">
        <v>3</v>
      </c>
      <c r="B143" s="84" t="s">
        <v>5</v>
      </c>
      <c r="C143" s="85" t="s">
        <v>21</v>
      </c>
      <c r="D143" s="237" t="s">
        <v>227</v>
      </c>
      <c r="E143" s="237" t="s">
        <v>54</v>
      </c>
      <c r="F143" s="237" t="s">
        <v>92</v>
      </c>
      <c r="G143" s="239"/>
      <c r="H143" s="240"/>
      <c r="I143" s="241"/>
      <c r="J143" s="238"/>
      <c r="K143" s="238"/>
      <c r="L143" s="238"/>
      <c r="M143" s="238"/>
      <c r="N143" s="238"/>
      <c r="O143" s="238"/>
      <c r="P143" s="240"/>
      <c r="Q143" s="240"/>
    </row>
    <row r="144" spans="1:17" s="100" customFormat="1" ht="12" customHeight="1">
      <c r="A144" s="83" t="s">
        <v>3</v>
      </c>
      <c r="B144" s="84" t="s">
        <v>5</v>
      </c>
      <c r="C144" s="85" t="s">
        <v>21</v>
      </c>
      <c r="D144" s="86" t="s">
        <v>225</v>
      </c>
      <c r="E144" s="86" t="s">
        <v>100</v>
      </c>
      <c r="F144" s="86" t="s">
        <v>226</v>
      </c>
      <c r="G144" s="87"/>
      <c r="H144" s="88"/>
      <c r="I144" s="99"/>
      <c r="P144" s="88"/>
      <c r="Q144" s="88"/>
    </row>
    <row r="145" spans="1:17" s="100" customFormat="1" ht="12" customHeight="1">
      <c r="A145" s="83"/>
      <c r="B145" s="84" t="s">
        <v>5</v>
      </c>
      <c r="C145" s="85" t="s">
        <v>21</v>
      </c>
      <c r="D145" s="86" t="s">
        <v>229</v>
      </c>
      <c r="E145" s="86" t="s">
        <v>273</v>
      </c>
      <c r="F145" s="86" t="s">
        <v>269</v>
      </c>
      <c r="G145" s="87"/>
      <c r="H145" s="88">
        <v>61071</v>
      </c>
      <c r="I145" s="99"/>
      <c r="P145" s="88"/>
      <c r="Q145" s="88"/>
    </row>
    <row r="146" spans="1:17" s="100" customFormat="1" ht="12" customHeight="1">
      <c r="A146" s="140" t="s">
        <v>3</v>
      </c>
      <c r="B146" s="132" t="s">
        <v>5</v>
      </c>
      <c r="C146" s="133" t="s">
        <v>22</v>
      </c>
      <c r="D146" s="132" t="s">
        <v>201</v>
      </c>
      <c r="E146" s="132" t="s">
        <v>49</v>
      </c>
      <c r="F146" s="132" t="s">
        <v>69</v>
      </c>
      <c r="G146" s="134"/>
      <c r="H146" s="135">
        <v>109736</v>
      </c>
      <c r="I146" s="111">
        <v>2472</v>
      </c>
      <c r="P146" s="135">
        <v>54720</v>
      </c>
      <c r="Q146" s="135">
        <v>54720</v>
      </c>
    </row>
    <row r="147" spans="1:17" s="100" customFormat="1" ht="12" customHeight="1">
      <c r="A147" s="140" t="s">
        <v>3</v>
      </c>
      <c r="B147" s="132" t="s">
        <v>7</v>
      </c>
      <c r="C147" s="133" t="s">
        <v>23</v>
      </c>
      <c r="D147" s="132" t="s">
        <v>202</v>
      </c>
      <c r="E147" s="132"/>
      <c r="F147" s="132"/>
      <c r="G147" s="134"/>
      <c r="H147" s="135">
        <f>H148+H149+H152+H156</f>
        <v>65557</v>
      </c>
      <c r="I147" s="111">
        <v>12586</v>
      </c>
      <c r="J147" s="112">
        <v>7000</v>
      </c>
      <c r="P147" s="135">
        <f>P148+P149+P152+P156+P162</f>
        <v>53849</v>
      </c>
      <c r="Q147" s="135">
        <f>Q148+Q149+Q152+Q156+Q162</f>
        <v>53849</v>
      </c>
    </row>
    <row r="148" spans="1:17" s="100" customFormat="1" ht="12" customHeight="1">
      <c r="A148" s="83" t="s">
        <v>3</v>
      </c>
      <c r="B148" s="84" t="s">
        <v>7</v>
      </c>
      <c r="C148" s="85" t="s">
        <v>23</v>
      </c>
      <c r="D148" s="86" t="s">
        <v>170</v>
      </c>
      <c r="E148" s="86" t="s">
        <v>50</v>
      </c>
      <c r="F148" s="86" t="s">
        <v>71</v>
      </c>
      <c r="G148" s="87"/>
      <c r="H148" s="88">
        <v>49405</v>
      </c>
      <c r="I148" s="99">
        <v>8413</v>
      </c>
      <c r="P148" s="88">
        <v>45089</v>
      </c>
      <c r="Q148" s="88">
        <v>45089</v>
      </c>
    </row>
    <row r="149" spans="1:17" s="100" customFormat="1" ht="12" customHeight="1">
      <c r="A149" s="83" t="s">
        <v>3</v>
      </c>
      <c r="B149" s="84" t="s">
        <v>7</v>
      </c>
      <c r="C149" s="85" t="s">
        <v>23</v>
      </c>
      <c r="D149" s="86" t="s">
        <v>167</v>
      </c>
      <c r="E149" s="86" t="s">
        <v>47</v>
      </c>
      <c r="F149" s="86"/>
      <c r="G149" s="87"/>
      <c r="H149" s="88">
        <f>H150+H151</f>
        <v>5500</v>
      </c>
      <c r="I149" s="99"/>
      <c r="P149" s="88">
        <f>P150+P151</f>
        <v>1268</v>
      </c>
      <c r="Q149" s="88">
        <f>Q150+Q151</f>
        <v>1268</v>
      </c>
    </row>
    <row r="150" spans="1:17" ht="12" customHeight="1">
      <c r="A150" s="62" t="s">
        <v>3</v>
      </c>
      <c r="B150" s="7" t="s">
        <v>7</v>
      </c>
      <c r="C150" s="31" t="s">
        <v>23</v>
      </c>
      <c r="D150" s="7" t="s">
        <v>107</v>
      </c>
      <c r="E150" s="7" t="s">
        <v>47</v>
      </c>
      <c r="F150" s="7" t="s">
        <v>72</v>
      </c>
      <c r="G150" s="14"/>
      <c r="H150" s="9">
        <v>1500</v>
      </c>
      <c r="I150" s="23">
        <v>607</v>
      </c>
      <c r="P150" s="9">
        <v>1268</v>
      </c>
      <c r="Q150" s="9">
        <v>1268</v>
      </c>
    </row>
    <row r="151" spans="1:17" ht="12" customHeight="1">
      <c r="A151" s="62" t="s">
        <v>3</v>
      </c>
      <c r="B151" s="7" t="s">
        <v>7</v>
      </c>
      <c r="C151" s="31" t="s">
        <v>23</v>
      </c>
      <c r="D151" s="7" t="s">
        <v>108</v>
      </c>
      <c r="E151" s="7" t="s">
        <v>47</v>
      </c>
      <c r="F151" s="7" t="s">
        <v>73</v>
      </c>
      <c r="G151" s="14"/>
      <c r="H151" s="9">
        <v>4000</v>
      </c>
      <c r="I151" s="23"/>
      <c r="P151" s="9"/>
      <c r="Q151" s="9"/>
    </row>
    <row r="152" spans="1:17" s="100" customFormat="1" ht="12" customHeight="1">
      <c r="A152" s="83" t="s">
        <v>3</v>
      </c>
      <c r="B152" s="84" t="s">
        <v>7</v>
      </c>
      <c r="C152" s="85" t="s">
        <v>23</v>
      </c>
      <c r="D152" s="86" t="s">
        <v>174</v>
      </c>
      <c r="E152" s="86" t="s">
        <v>48</v>
      </c>
      <c r="F152" s="86"/>
      <c r="G152" s="87"/>
      <c r="H152" s="88">
        <f>H153+H154+H155</f>
        <v>8852</v>
      </c>
      <c r="I152" s="99"/>
      <c r="P152" s="88">
        <f>P153+P154+P155</f>
        <v>10896</v>
      </c>
      <c r="Q152" s="88">
        <f>Q153+Q154+Q155</f>
        <v>10896</v>
      </c>
    </row>
    <row r="153" spans="1:17" ht="12" customHeight="1">
      <c r="A153" s="62" t="s">
        <v>3</v>
      </c>
      <c r="B153" s="7" t="s">
        <v>7</v>
      </c>
      <c r="C153" s="31" t="s">
        <v>23</v>
      </c>
      <c r="D153" s="7" t="s">
        <v>161</v>
      </c>
      <c r="E153" s="7" t="s">
        <v>48</v>
      </c>
      <c r="F153" s="7" t="s">
        <v>64</v>
      </c>
      <c r="G153" s="14"/>
      <c r="H153" s="9">
        <v>6052</v>
      </c>
      <c r="I153" s="23">
        <v>2198</v>
      </c>
      <c r="P153" s="9">
        <v>7491</v>
      </c>
      <c r="Q153" s="9">
        <v>7491</v>
      </c>
    </row>
    <row r="154" spans="1:17" ht="12" customHeight="1">
      <c r="A154" s="62" t="s">
        <v>3</v>
      </c>
      <c r="B154" s="7" t="s">
        <v>7</v>
      </c>
      <c r="C154" s="31" t="s">
        <v>23</v>
      </c>
      <c r="D154" s="7" t="s">
        <v>162</v>
      </c>
      <c r="E154" s="7" t="s">
        <v>48</v>
      </c>
      <c r="F154" s="7" t="s">
        <v>65</v>
      </c>
      <c r="G154" s="14"/>
      <c r="H154" s="9">
        <v>2500</v>
      </c>
      <c r="I154" s="23">
        <v>905</v>
      </c>
      <c r="P154" s="9">
        <v>2824</v>
      </c>
      <c r="Q154" s="9">
        <v>2824</v>
      </c>
    </row>
    <row r="155" spans="1:17" ht="12" customHeight="1">
      <c r="A155" s="62" t="s">
        <v>3</v>
      </c>
      <c r="B155" s="7" t="s">
        <v>7</v>
      </c>
      <c r="C155" s="31" t="s">
        <v>23</v>
      </c>
      <c r="D155" s="7" t="s">
        <v>163</v>
      </c>
      <c r="E155" s="7" t="s">
        <v>48</v>
      </c>
      <c r="F155" s="7" t="s">
        <v>66</v>
      </c>
      <c r="G155" s="14"/>
      <c r="H155" s="9">
        <v>300</v>
      </c>
      <c r="I155" s="23">
        <v>331</v>
      </c>
      <c r="P155" s="9">
        <v>581</v>
      </c>
      <c r="Q155" s="9">
        <v>581</v>
      </c>
    </row>
    <row r="156" spans="1:17" s="100" customFormat="1" ht="12" customHeight="1">
      <c r="A156" s="83" t="s">
        <v>3</v>
      </c>
      <c r="B156" s="84" t="s">
        <v>7</v>
      </c>
      <c r="C156" s="85" t="s">
        <v>23</v>
      </c>
      <c r="D156" s="86" t="s">
        <v>169</v>
      </c>
      <c r="E156" s="86" t="s">
        <v>49</v>
      </c>
      <c r="F156" s="86"/>
      <c r="G156" s="87"/>
      <c r="H156" s="88">
        <f>H158+H159+H160+H161</f>
        <v>1800</v>
      </c>
      <c r="I156" s="99"/>
      <c r="P156" s="88">
        <f>P158+P159+P160+P161+P157</f>
        <v>1123</v>
      </c>
      <c r="Q156" s="88">
        <f>Q158+Q159+Q160+Q161+Q157</f>
        <v>1123</v>
      </c>
    </row>
    <row r="157" spans="1:17" s="100" customFormat="1" ht="12" customHeight="1">
      <c r="A157" s="83" t="s">
        <v>3</v>
      </c>
      <c r="B157" s="84" t="s">
        <v>7</v>
      </c>
      <c r="C157" s="85" t="s">
        <v>23</v>
      </c>
      <c r="D157" s="237" t="s">
        <v>114</v>
      </c>
      <c r="E157" s="237" t="s">
        <v>49</v>
      </c>
      <c r="F157" s="237" t="s">
        <v>79</v>
      </c>
      <c r="G157" s="239"/>
      <c r="H157" s="240"/>
      <c r="I157" s="241"/>
      <c r="J157" s="238"/>
      <c r="K157" s="238"/>
      <c r="L157" s="238"/>
      <c r="M157" s="238"/>
      <c r="N157" s="238"/>
      <c r="O157" s="238"/>
      <c r="P157" s="240">
        <v>195</v>
      </c>
      <c r="Q157" s="240">
        <v>195</v>
      </c>
    </row>
    <row r="158" spans="1:17" ht="12" customHeight="1">
      <c r="A158" s="62" t="s">
        <v>3</v>
      </c>
      <c r="B158" s="7" t="s">
        <v>7</v>
      </c>
      <c r="C158" s="31" t="s">
        <v>23</v>
      </c>
      <c r="D158" s="7" t="s">
        <v>115</v>
      </c>
      <c r="E158" s="7" t="s">
        <v>49</v>
      </c>
      <c r="F158" s="7" t="s">
        <v>80</v>
      </c>
      <c r="G158" s="14"/>
      <c r="H158" s="9">
        <v>800</v>
      </c>
      <c r="I158" s="23"/>
      <c r="P158" s="9">
        <v>350</v>
      </c>
      <c r="Q158" s="9">
        <v>350</v>
      </c>
    </row>
    <row r="159" spans="1:17" ht="12" customHeight="1">
      <c r="A159" s="62" t="s">
        <v>3</v>
      </c>
      <c r="B159" s="7" t="s">
        <v>7</v>
      </c>
      <c r="C159" s="31" t="s">
        <v>23</v>
      </c>
      <c r="D159" s="7" t="s">
        <v>116</v>
      </c>
      <c r="E159" s="7" t="s">
        <v>49</v>
      </c>
      <c r="F159" s="7" t="s">
        <v>81</v>
      </c>
      <c r="G159" s="14"/>
      <c r="H159" s="9">
        <v>600</v>
      </c>
      <c r="I159" s="23"/>
      <c r="P159" s="9">
        <v>500</v>
      </c>
      <c r="Q159" s="9">
        <v>500</v>
      </c>
    </row>
    <row r="160" spans="1:17" ht="12" customHeight="1">
      <c r="A160" s="62" t="s">
        <v>3</v>
      </c>
      <c r="B160" s="7" t="s">
        <v>7</v>
      </c>
      <c r="C160" s="31" t="s">
        <v>23</v>
      </c>
      <c r="D160" s="7" t="s">
        <v>103</v>
      </c>
      <c r="E160" s="7" t="s">
        <v>49</v>
      </c>
      <c r="F160" s="7" t="s">
        <v>67</v>
      </c>
      <c r="G160" s="14"/>
      <c r="H160" s="9">
        <v>200</v>
      </c>
      <c r="I160" s="23">
        <v>132</v>
      </c>
      <c r="P160" s="9"/>
      <c r="Q160" s="9"/>
    </row>
    <row r="161" spans="1:17" ht="12" customHeight="1">
      <c r="A161" s="62" t="s">
        <v>3</v>
      </c>
      <c r="B161" s="7" t="s">
        <v>7</v>
      </c>
      <c r="C161" s="31" t="s">
        <v>23</v>
      </c>
      <c r="D161" s="7" t="s">
        <v>106</v>
      </c>
      <c r="E161" s="7" t="s">
        <v>49</v>
      </c>
      <c r="F161" s="7" t="s">
        <v>70</v>
      </c>
      <c r="G161" s="14"/>
      <c r="H161" s="9">
        <v>200</v>
      </c>
      <c r="I161" s="23"/>
      <c r="P161" s="9">
        <v>78</v>
      </c>
      <c r="Q161" s="9">
        <v>78</v>
      </c>
    </row>
    <row r="162" spans="1:17" ht="12" customHeight="1">
      <c r="A162" s="62" t="s">
        <v>3</v>
      </c>
      <c r="B162" s="7" t="s">
        <v>7</v>
      </c>
      <c r="C162" s="31" t="s">
        <v>23</v>
      </c>
      <c r="D162" s="44" t="s">
        <v>240</v>
      </c>
      <c r="E162" s="44" t="s">
        <v>52</v>
      </c>
      <c r="F162" s="44" t="s">
        <v>85</v>
      </c>
      <c r="G162" s="45"/>
      <c r="H162" s="46"/>
      <c r="I162" s="47"/>
      <c r="J162" s="289"/>
      <c r="K162" s="289"/>
      <c r="L162" s="289"/>
      <c r="M162" s="289"/>
      <c r="N162" s="289"/>
      <c r="O162" s="289"/>
      <c r="P162" s="46">
        <v>-4527</v>
      </c>
      <c r="Q162" s="46">
        <v>-4527</v>
      </c>
    </row>
    <row r="163" spans="1:17" ht="12" customHeight="1">
      <c r="A163" s="16" t="s">
        <v>3</v>
      </c>
      <c r="B163" s="16" t="s">
        <v>7</v>
      </c>
      <c r="C163" s="33" t="s">
        <v>274</v>
      </c>
      <c r="D163" s="16" t="s">
        <v>275</v>
      </c>
      <c r="E163" s="307"/>
      <c r="F163" s="307"/>
      <c r="G163" s="309"/>
      <c r="H163" s="18">
        <f>H164</f>
        <v>59620</v>
      </c>
      <c r="I163" s="21"/>
      <c r="J163" s="316"/>
      <c r="K163" s="316"/>
      <c r="L163" s="316"/>
      <c r="M163" s="316"/>
      <c r="N163" s="316"/>
      <c r="O163" s="316"/>
      <c r="P163" s="18">
        <f>P164</f>
        <v>59081</v>
      </c>
      <c r="Q163" s="18">
        <f>Q164</f>
        <v>59081</v>
      </c>
    </row>
    <row r="164" spans="1:17" ht="12" customHeight="1">
      <c r="A164" s="62" t="s">
        <v>3</v>
      </c>
      <c r="B164" s="7" t="s">
        <v>7</v>
      </c>
      <c r="C164" s="31" t="s">
        <v>274</v>
      </c>
      <c r="D164" s="44" t="s">
        <v>276</v>
      </c>
      <c r="E164" s="44" t="s">
        <v>49</v>
      </c>
      <c r="F164" s="44"/>
      <c r="G164" s="45"/>
      <c r="H164" s="46">
        <f>H165+H166</f>
        <v>59620</v>
      </c>
      <c r="I164" s="47"/>
      <c r="J164" s="289"/>
      <c r="K164" s="289"/>
      <c r="L164" s="289"/>
      <c r="M164" s="289"/>
      <c r="N164" s="289"/>
      <c r="O164" s="289"/>
      <c r="P164" s="46">
        <f>P165+P166</f>
        <v>59081</v>
      </c>
      <c r="Q164" s="46">
        <f>Q165+Q166</f>
        <v>59081</v>
      </c>
    </row>
    <row r="165" spans="1:17" ht="12" customHeight="1">
      <c r="A165" s="62" t="s">
        <v>3</v>
      </c>
      <c r="B165" s="7" t="s">
        <v>7</v>
      </c>
      <c r="C165" s="31" t="s">
        <v>274</v>
      </c>
      <c r="D165" s="11" t="s">
        <v>114</v>
      </c>
      <c r="E165" s="11" t="s">
        <v>49</v>
      </c>
      <c r="F165" s="11" t="s">
        <v>79</v>
      </c>
      <c r="G165" s="15"/>
      <c r="H165" s="12">
        <v>51344</v>
      </c>
      <c r="I165" s="24"/>
      <c r="J165" s="13"/>
      <c r="K165" s="13"/>
      <c r="L165" s="13"/>
      <c r="M165" s="13"/>
      <c r="N165" s="13"/>
      <c r="O165" s="13"/>
      <c r="P165" s="12">
        <v>50570</v>
      </c>
      <c r="Q165" s="12">
        <v>50570</v>
      </c>
    </row>
    <row r="166" spans="1:17" ht="12" customHeight="1">
      <c r="A166" s="62" t="s">
        <v>3</v>
      </c>
      <c r="B166" s="7" t="s">
        <v>7</v>
      </c>
      <c r="C166" s="31" t="s">
        <v>274</v>
      </c>
      <c r="D166" s="11" t="s">
        <v>103</v>
      </c>
      <c r="E166" s="11" t="s">
        <v>49</v>
      </c>
      <c r="F166" s="11" t="s">
        <v>67</v>
      </c>
      <c r="G166" s="15"/>
      <c r="H166" s="12">
        <v>8276</v>
      </c>
      <c r="I166" s="24"/>
      <c r="J166" s="13"/>
      <c r="K166" s="13"/>
      <c r="L166" s="13"/>
      <c r="M166" s="13"/>
      <c r="N166" s="13"/>
      <c r="O166" s="13"/>
      <c r="P166" s="12">
        <v>8511</v>
      </c>
      <c r="Q166" s="12">
        <v>8511</v>
      </c>
    </row>
    <row r="167" spans="1:17" ht="12" customHeight="1">
      <c r="A167" s="307" t="s">
        <v>3</v>
      </c>
      <c r="B167" s="16" t="s">
        <v>8</v>
      </c>
      <c r="C167" s="33" t="s">
        <v>24</v>
      </c>
      <c r="D167" s="16" t="s">
        <v>96</v>
      </c>
      <c r="E167" s="16"/>
      <c r="F167" s="16"/>
      <c r="G167" s="17"/>
      <c r="H167" s="18">
        <f>H168+H169+H174+H179</f>
        <v>74847</v>
      </c>
      <c r="I167" s="21">
        <v>949</v>
      </c>
      <c r="K167" s="54">
        <v>6319</v>
      </c>
      <c r="P167" s="18">
        <f>P168+P169+P174+P179+P190</f>
        <v>67374</v>
      </c>
      <c r="Q167" s="18">
        <f>Q168+Q169+Q174+Q179+Q190</f>
        <v>67374</v>
      </c>
    </row>
    <row r="168" spans="1:17" s="100" customFormat="1" ht="12" customHeight="1">
      <c r="A168" s="83" t="s">
        <v>3</v>
      </c>
      <c r="B168" s="84" t="s">
        <v>8</v>
      </c>
      <c r="C168" s="85" t="s">
        <v>24</v>
      </c>
      <c r="D168" s="86" t="s">
        <v>170</v>
      </c>
      <c r="E168" s="86" t="s">
        <v>50</v>
      </c>
      <c r="F168" s="86" t="s">
        <v>71</v>
      </c>
      <c r="G168" s="87"/>
      <c r="H168" s="88">
        <v>36690</v>
      </c>
      <c r="I168" s="99"/>
      <c r="K168" s="123"/>
      <c r="P168" s="88">
        <v>35096</v>
      </c>
      <c r="Q168" s="88">
        <v>35096</v>
      </c>
    </row>
    <row r="169" spans="1:17" s="100" customFormat="1" ht="12" customHeight="1">
      <c r="A169" s="83" t="s">
        <v>3</v>
      </c>
      <c r="B169" s="84" t="s">
        <v>8</v>
      </c>
      <c r="C169" s="85" t="s">
        <v>24</v>
      </c>
      <c r="D169" s="86" t="s">
        <v>167</v>
      </c>
      <c r="E169" s="86" t="s">
        <v>47</v>
      </c>
      <c r="F169" s="86"/>
      <c r="G169" s="87"/>
      <c r="H169" s="88">
        <f>H170+H171+H172+H173</f>
        <v>7800</v>
      </c>
      <c r="I169" s="99"/>
      <c r="P169" s="88">
        <f>P170+P171+P172+P173</f>
        <v>6718</v>
      </c>
      <c r="Q169" s="88">
        <f>Q170+Q171+Q172+Q173</f>
        <v>6718</v>
      </c>
    </row>
    <row r="170" spans="1:17" ht="12" customHeight="1">
      <c r="A170" s="62" t="s">
        <v>3</v>
      </c>
      <c r="B170" s="7" t="s">
        <v>8</v>
      </c>
      <c r="C170" s="31" t="s">
        <v>24</v>
      </c>
      <c r="D170" s="7" t="s">
        <v>120</v>
      </c>
      <c r="E170" s="7" t="s">
        <v>47</v>
      </c>
      <c r="F170" s="7" t="s">
        <v>62</v>
      </c>
      <c r="G170" s="14"/>
      <c r="H170" s="9">
        <v>4550</v>
      </c>
      <c r="I170" s="23"/>
      <c r="P170" s="9">
        <v>6031</v>
      </c>
      <c r="Q170" s="9">
        <v>6031</v>
      </c>
    </row>
    <row r="171" spans="1:17" ht="12" customHeight="1">
      <c r="A171" s="62" t="s">
        <v>3</v>
      </c>
      <c r="B171" s="7" t="s">
        <v>8</v>
      </c>
      <c r="C171" s="31" t="s">
        <v>24</v>
      </c>
      <c r="D171" s="7" t="s">
        <v>107</v>
      </c>
      <c r="E171" s="7" t="s">
        <v>47</v>
      </c>
      <c r="F171" s="7" t="s">
        <v>72</v>
      </c>
      <c r="G171" s="14"/>
      <c r="H171" s="9">
        <v>720</v>
      </c>
      <c r="I171" s="23"/>
      <c r="P171" s="9">
        <v>687</v>
      </c>
      <c r="Q171" s="9">
        <v>687</v>
      </c>
    </row>
    <row r="172" spans="1:17" ht="12" customHeight="1">
      <c r="A172" s="62" t="s">
        <v>3</v>
      </c>
      <c r="B172" s="7" t="s">
        <v>8</v>
      </c>
      <c r="C172" s="31" t="s">
        <v>24</v>
      </c>
      <c r="D172" s="7" t="s">
        <v>108</v>
      </c>
      <c r="E172" s="7" t="s">
        <v>47</v>
      </c>
      <c r="F172" s="7" t="s">
        <v>73</v>
      </c>
      <c r="G172" s="14"/>
      <c r="H172" s="9"/>
      <c r="I172" s="23"/>
      <c r="P172" s="9"/>
      <c r="Q172" s="9"/>
    </row>
    <row r="173" spans="1:17" ht="12" customHeight="1">
      <c r="A173" s="62" t="s">
        <v>3</v>
      </c>
      <c r="B173" s="7" t="s">
        <v>8</v>
      </c>
      <c r="C173" s="31" t="s">
        <v>24</v>
      </c>
      <c r="D173" s="7" t="s">
        <v>109</v>
      </c>
      <c r="E173" s="7" t="s">
        <v>47</v>
      </c>
      <c r="F173" s="7" t="s">
        <v>63</v>
      </c>
      <c r="G173" s="14"/>
      <c r="H173" s="9">
        <v>2530</v>
      </c>
      <c r="I173" s="23"/>
      <c r="P173" s="9"/>
      <c r="Q173" s="9"/>
    </row>
    <row r="174" spans="1:17" s="100" customFormat="1" ht="12" customHeight="1">
      <c r="A174" s="83" t="s">
        <v>3</v>
      </c>
      <c r="B174" s="84" t="s">
        <v>8</v>
      </c>
      <c r="C174" s="85" t="s">
        <v>24</v>
      </c>
      <c r="D174" s="86" t="s">
        <v>174</v>
      </c>
      <c r="E174" s="86" t="s">
        <v>48</v>
      </c>
      <c r="F174" s="86"/>
      <c r="G174" s="87"/>
      <c r="H174" s="88">
        <f>H175+H176+H177+H178</f>
        <v>7000</v>
      </c>
      <c r="I174" s="99"/>
      <c r="P174" s="88">
        <f>P175+P176+P177+P178</f>
        <v>8535</v>
      </c>
      <c r="Q174" s="88">
        <f>Q175+Q176+Q177+Q178</f>
        <v>8535</v>
      </c>
    </row>
    <row r="175" spans="1:17" ht="12" customHeight="1">
      <c r="A175" s="62" t="s">
        <v>3</v>
      </c>
      <c r="B175" s="7" t="s">
        <v>8</v>
      </c>
      <c r="C175" s="31" t="s">
        <v>24</v>
      </c>
      <c r="D175" s="7" t="s">
        <v>161</v>
      </c>
      <c r="E175" s="7" t="s">
        <v>48</v>
      </c>
      <c r="F175" s="7" t="s">
        <v>64</v>
      </c>
      <c r="G175" s="14"/>
      <c r="H175" s="9">
        <v>3900</v>
      </c>
      <c r="I175" s="23"/>
      <c r="P175" s="9">
        <v>4465</v>
      </c>
      <c r="Q175" s="9">
        <v>4465</v>
      </c>
    </row>
    <row r="176" spans="1:17" ht="12" customHeight="1">
      <c r="A176" s="62" t="s">
        <v>3</v>
      </c>
      <c r="B176" s="7" t="s">
        <v>8</v>
      </c>
      <c r="C176" s="31" t="s">
        <v>24</v>
      </c>
      <c r="D176" s="7" t="s">
        <v>173</v>
      </c>
      <c r="E176" s="7" t="s">
        <v>48</v>
      </c>
      <c r="F176" s="7" t="s">
        <v>77</v>
      </c>
      <c r="G176" s="14"/>
      <c r="H176" s="9">
        <v>700</v>
      </c>
      <c r="I176" s="23"/>
      <c r="P176" s="9">
        <v>906</v>
      </c>
      <c r="Q176" s="9">
        <v>906</v>
      </c>
    </row>
    <row r="177" spans="1:17" ht="12" customHeight="1">
      <c r="A177" s="62" t="s">
        <v>3</v>
      </c>
      <c r="B177" s="7" t="s">
        <v>8</v>
      </c>
      <c r="C177" s="31" t="s">
        <v>24</v>
      </c>
      <c r="D177" s="7" t="s">
        <v>162</v>
      </c>
      <c r="E177" s="7" t="s">
        <v>48</v>
      </c>
      <c r="F177" s="7" t="s">
        <v>65</v>
      </c>
      <c r="G177" s="14"/>
      <c r="H177" s="9">
        <v>1700</v>
      </c>
      <c r="I177" s="23"/>
      <c r="P177" s="9">
        <v>2035</v>
      </c>
      <c r="Q177" s="9">
        <v>2035</v>
      </c>
    </row>
    <row r="178" spans="1:17" ht="12" customHeight="1">
      <c r="A178" s="62" t="s">
        <v>3</v>
      </c>
      <c r="B178" s="7" t="s">
        <v>8</v>
      </c>
      <c r="C178" s="31" t="s">
        <v>24</v>
      </c>
      <c r="D178" s="7" t="s">
        <v>163</v>
      </c>
      <c r="E178" s="7" t="s">
        <v>48</v>
      </c>
      <c r="F178" s="7" t="s">
        <v>66</v>
      </c>
      <c r="G178" s="14"/>
      <c r="H178" s="9">
        <v>700</v>
      </c>
      <c r="I178" s="23"/>
      <c r="P178" s="9">
        <v>1129</v>
      </c>
      <c r="Q178" s="9">
        <v>1129</v>
      </c>
    </row>
    <row r="179" spans="1:17" s="100" customFormat="1" ht="12" customHeight="1">
      <c r="A179" s="83" t="s">
        <v>3</v>
      </c>
      <c r="B179" s="84" t="s">
        <v>8</v>
      </c>
      <c r="C179" s="85" t="s">
        <v>24</v>
      </c>
      <c r="D179" s="86" t="s">
        <v>169</v>
      </c>
      <c r="E179" s="86" t="s">
        <v>49</v>
      </c>
      <c r="F179" s="86"/>
      <c r="G179" s="87"/>
      <c r="H179" s="88">
        <f>H180+H181+H182+H183+H184+H185+H186+H187+H188+H189</f>
        <v>23357</v>
      </c>
      <c r="I179" s="99"/>
      <c r="P179" s="88">
        <f>P180+P181+P182+P183+P184+P185+P186+P187+P188+P189</f>
        <v>17025</v>
      </c>
      <c r="Q179" s="88">
        <f>Q180+Q181+Q182+Q183+Q184+Q185+Q186+Q187+Q188+Q189</f>
        <v>17025</v>
      </c>
    </row>
    <row r="180" spans="1:17" ht="12" customHeight="1">
      <c r="A180" s="62" t="s">
        <v>3</v>
      </c>
      <c r="B180" s="7" t="s">
        <v>8</v>
      </c>
      <c r="C180" s="31" t="s">
        <v>24</v>
      </c>
      <c r="D180" s="7" t="s">
        <v>114</v>
      </c>
      <c r="E180" s="7" t="s">
        <v>49</v>
      </c>
      <c r="F180" s="7" t="s">
        <v>79</v>
      </c>
      <c r="G180" s="14"/>
      <c r="H180" s="9"/>
      <c r="I180" s="23"/>
      <c r="P180" s="9">
        <v>2625</v>
      </c>
      <c r="Q180" s="9">
        <v>2625</v>
      </c>
    </row>
    <row r="181" spans="1:17" ht="12" customHeight="1">
      <c r="A181" s="62" t="s">
        <v>3</v>
      </c>
      <c r="B181" s="7" t="s">
        <v>8</v>
      </c>
      <c r="C181" s="31" t="s">
        <v>24</v>
      </c>
      <c r="D181" s="7" t="s">
        <v>115</v>
      </c>
      <c r="E181" s="7" t="s">
        <v>49</v>
      </c>
      <c r="F181" s="7" t="s">
        <v>80</v>
      </c>
      <c r="G181" s="14"/>
      <c r="H181" s="9"/>
      <c r="I181" s="23"/>
      <c r="P181" s="9">
        <v>80</v>
      </c>
      <c r="Q181" s="9">
        <v>80</v>
      </c>
    </row>
    <row r="182" spans="1:17" ht="12" customHeight="1">
      <c r="A182" s="62" t="s">
        <v>3</v>
      </c>
      <c r="B182" s="7" t="s">
        <v>8</v>
      </c>
      <c r="C182" s="31" t="s">
        <v>24</v>
      </c>
      <c r="D182" s="7" t="s">
        <v>116</v>
      </c>
      <c r="E182" s="7" t="s">
        <v>49</v>
      </c>
      <c r="F182" s="7" t="s">
        <v>81</v>
      </c>
      <c r="G182" s="14"/>
      <c r="H182" s="9">
        <v>2000</v>
      </c>
      <c r="I182" s="23"/>
      <c r="P182" s="9">
        <v>71</v>
      </c>
      <c r="Q182" s="9">
        <v>71</v>
      </c>
    </row>
    <row r="183" spans="1:17" ht="12" customHeight="1">
      <c r="A183" s="62" t="s">
        <v>3</v>
      </c>
      <c r="B183" s="7" t="s">
        <v>8</v>
      </c>
      <c r="C183" s="31" t="s">
        <v>24</v>
      </c>
      <c r="D183" s="7" t="s">
        <v>113</v>
      </c>
      <c r="E183" s="7" t="s">
        <v>49</v>
      </c>
      <c r="F183" s="7" t="s">
        <v>78</v>
      </c>
      <c r="G183" s="14"/>
      <c r="H183" s="9">
        <v>507</v>
      </c>
      <c r="I183" s="23"/>
      <c r="P183" s="9">
        <v>1558</v>
      </c>
      <c r="Q183" s="9">
        <v>1558</v>
      </c>
    </row>
    <row r="184" spans="1:17" ht="12" customHeight="1">
      <c r="A184" s="62" t="s">
        <v>3</v>
      </c>
      <c r="B184" s="7" t="s">
        <v>8</v>
      </c>
      <c r="C184" s="31" t="s">
        <v>24</v>
      </c>
      <c r="D184" s="7" t="s">
        <v>103</v>
      </c>
      <c r="E184" s="7" t="s">
        <v>49</v>
      </c>
      <c r="F184" s="7" t="s">
        <v>67</v>
      </c>
      <c r="G184" s="14"/>
      <c r="H184" s="9">
        <v>4100</v>
      </c>
      <c r="I184" s="23">
        <v>949</v>
      </c>
      <c r="P184" s="9">
        <v>7281</v>
      </c>
      <c r="Q184" s="9">
        <v>7281</v>
      </c>
    </row>
    <row r="185" spans="1:17" ht="12" customHeight="1">
      <c r="A185" s="62" t="s">
        <v>3</v>
      </c>
      <c r="B185" s="7" t="s">
        <v>8</v>
      </c>
      <c r="C185" s="31" t="s">
        <v>24</v>
      </c>
      <c r="D185" s="7" t="s">
        <v>110</v>
      </c>
      <c r="E185" s="7" t="s">
        <v>49</v>
      </c>
      <c r="F185" s="7" t="s">
        <v>68</v>
      </c>
      <c r="G185" s="14"/>
      <c r="H185" s="9">
        <v>6750</v>
      </c>
      <c r="I185" s="23"/>
      <c r="P185" s="9">
        <v>3167</v>
      </c>
      <c r="Q185" s="9">
        <v>3167</v>
      </c>
    </row>
    <row r="186" spans="1:17" ht="12" customHeight="1">
      <c r="A186" s="62" t="s">
        <v>3</v>
      </c>
      <c r="B186" s="7" t="s">
        <v>8</v>
      </c>
      <c r="C186" s="31" t="s">
        <v>24</v>
      </c>
      <c r="D186" s="7" t="s">
        <v>105</v>
      </c>
      <c r="E186" s="7" t="s">
        <v>49</v>
      </c>
      <c r="F186" s="7" t="s">
        <v>69</v>
      </c>
      <c r="G186" s="14"/>
      <c r="H186" s="9">
        <v>5100</v>
      </c>
      <c r="I186" s="23"/>
      <c r="P186" s="9">
        <v>1841</v>
      </c>
      <c r="Q186" s="9">
        <v>1841</v>
      </c>
    </row>
    <row r="187" spans="1:17" ht="12" customHeight="1">
      <c r="A187" s="62" t="s">
        <v>3</v>
      </c>
      <c r="B187" s="7" t="s">
        <v>8</v>
      </c>
      <c r="C187" s="31" t="s">
        <v>24</v>
      </c>
      <c r="D187" s="7" t="s">
        <v>111</v>
      </c>
      <c r="E187" s="7" t="s">
        <v>49</v>
      </c>
      <c r="F187" s="7" t="s">
        <v>82</v>
      </c>
      <c r="G187" s="14"/>
      <c r="H187" s="9">
        <v>3200</v>
      </c>
      <c r="I187" s="23"/>
      <c r="P187" s="9"/>
      <c r="Q187" s="9"/>
    </row>
    <row r="188" spans="1:17" ht="12" customHeight="1">
      <c r="A188" s="62" t="s">
        <v>3</v>
      </c>
      <c r="B188" s="7" t="s">
        <v>8</v>
      </c>
      <c r="C188" s="31" t="s">
        <v>24</v>
      </c>
      <c r="D188" s="7" t="s">
        <v>106</v>
      </c>
      <c r="E188" s="7" t="s">
        <v>49</v>
      </c>
      <c r="F188" s="7" t="s">
        <v>70</v>
      </c>
      <c r="G188" s="14"/>
      <c r="H188" s="9">
        <v>500</v>
      </c>
      <c r="I188" s="23"/>
      <c r="P188" s="9">
        <v>402</v>
      </c>
      <c r="Q188" s="9">
        <v>402</v>
      </c>
    </row>
    <row r="189" spans="1:17" ht="12" customHeight="1">
      <c r="A189" s="62" t="s">
        <v>3</v>
      </c>
      <c r="B189" s="7" t="s">
        <v>8</v>
      </c>
      <c r="C189" s="31" t="s">
        <v>24</v>
      </c>
      <c r="D189" s="7" t="s">
        <v>117</v>
      </c>
      <c r="E189" s="7" t="s">
        <v>49</v>
      </c>
      <c r="F189" s="7" t="s">
        <v>84</v>
      </c>
      <c r="G189" s="14"/>
      <c r="H189" s="9">
        <v>1200</v>
      </c>
      <c r="I189" s="23"/>
      <c r="P189" s="9"/>
      <c r="Q189" s="9"/>
    </row>
    <row r="190" spans="1:17" s="100" customFormat="1" ht="12" customHeight="1">
      <c r="A190" s="83" t="s">
        <v>3</v>
      </c>
      <c r="B190" s="84" t="s">
        <v>8</v>
      </c>
      <c r="C190" s="85" t="s">
        <v>24</v>
      </c>
      <c r="D190" s="86" t="s">
        <v>241</v>
      </c>
      <c r="E190" s="86" t="s">
        <v>54</v>
      </c>
      <c r="F190" s="86" t="s">
        <v>238</v>
      </c>
      <c r="G190" s="87"/>
      <c r="H190" s="88"/>
      <c r="I190" s="103"/>
      <c r="L190" s="100">
        <v>9000</v>
      </c>
      <c r="M190" s="100">
        <v>9000</v>
      </c>
      <c r="P190" s="88"/>
      <c r="Q190" s="88"/>
    </row>
    <row r="191" spans="1:17" s="138" customFormat="1" ht="12.6" customHeight="1">
      <c r="A191" s="124" t="s">
        <v>3</v>
      </c>
      <c r="B191" s="124" t="s">
        <v>8</v>
      </c>
      <c r="C191" s="125" t="s">
        <v>25</v>
      </c>
      <c r="D191" s="124" t="s">
        <v>97</v>
      </c>
      <c r="E191" s="124"/>
      <c r="F191" s="124"/>
      <c r="G191" s="126"/>
      <c r="H191" s="127">
        <f>H192+H193+H195</f>
        <v>57627</v>
      </c>
      <c r="I191" s="128"/>
      <c r="P191" s="127">
        <f>P192+P193+P195</f>
        <v>82215</v>
      </c>
      <c r="Q191" s="127">
        <f>Q192+Q193+Q195</f>
        <v>82215</v>
      </c>
    </row>
    <row r="192" spans="1:17" s="100" customFormat="1" ht="12" customHeight="1">
      <c r="A192" s="83" t="s">
        <v>3</v>
      </c>
      <c r="B192" s="84" t="s">
        <v>8</v>
      </c>
      <c r="C192" s="85" t="s">
        <v>25</v>
      </c>
      <c r="D192" s="86" t="s">
        <v>170</v>
      </c>
      <c r="E192" s="86" t="s">
        <v>50</v>
      </c>
      <c r="F192" s="86" t="s">
        <v>71</v>
      </c>
      <c r="G192" s="87"/>
      <c r="H192" s="88"/>
      <c r="I192" s="99"/>
      <c r="P192" s="88">
        <v>59193</v>
      </c>
      <c r="Q192" s="88">
        <v>59193</v>
      </c>
    </row>
    <row r="193" spans="1:17" s="100" customFormat="1" ht="12" customHeight="1">
      <c r="A193" s="83" t="s">
        <v>3</v>
      </c>
      <c r="B193" s="84" t="s">
        <v>8</v>
      </c>
      <c r="C193" s="85" t="s">
        <v>25</v>
      </c>
      <c r="D193" s="86" t="s">
        <v>177</v>
      </c>
      <c r="E193" s="86" t="s">
        <v>47</v>
      </c>
      <c r="F193" s="86" t="s">
        <v>74</v>
      </c>
      <c r="G193" s="87"/>
      <c r="H193" s="88">
        <v>47927</v>
      </c>
      <c r="I193" s="99"/>
      <c r="P193" s="88">
        <v>9743</v>
      </c>
      <c r="Q193" s="88">
        <v>9743</v>
      </c>
    </row>
    <row r="194" spans="1:17" s="100" customFormat="1" ht="12" customHeight="1">
      <c r="A194" s="83" t="s">
        <v>3</v>
      </c>
      <c r="B194" s="84" t="s">
        <v>8</v>
      </c>
      <c r="C194" s="85" t="s">
        <v>25</v>
      </c>
      <c r="D194" s="86" t="s">
        <v>108</v>
      </c>
      <c r="E194" s="86" t="s">
        <v>47</v>
      </c>
      <c r="F194" s="86" t="s">
        <v>73</v>
      </c>
      <c r="G194" s="87"/>
      <c r="H194" s="88"/>
      <c r="I194" s="99"/>
      <c r="P194" s="88"/>
      <c r="Q194" s="88"/>
    </row>
    <row r="195" spans="1:17" s="100" customFormat="1" ht="12" customHeight="1">
      <c r="A195" s="83" t="s">
        <v>3</v>
      </c>
      <c r="B195" s="84" t="s">
        <v>8</v>
      </c>
      <c r="C195" s="85" t="s">
        <v>25</v>
      </c>
      <c r="D195" s="86" t="s">
        <v>174</v>
      </c>
      <c r="E195" s="86" t="s">
        <v>48</v>
      </c>
      <c r="F195" s="86"/>
      <c r="G195" s="87"/>
      <c r="H195" s="88">
        <f>H196+H197+H198</f>
        <v>9700</v>
      </c>
      <c r="I195" s="99"/>
      <c r="P195" s="88">
        <f>P196+P197+P198</f>
        <v>13279</v>
      </c>
      <c r="Q195" s="88">
        <f>Q196+Q197+Q198</f>
        <v>13279</v>
      </c>
    </row>
    <row r="196" spans="1:17" ht="12" customHeight="1">
      <c r="A196" s="62" t="s">
        <v>3</v>
      </c>
      <c r="B196" s="7" t="s">
        <v>8</v>
      </c>
      <c r="C196" s="31" t="s">
        <v>25</v>
      </c>
      <c r="D196" s="7" t="s">
        <v>161</v>
      </c>
      <c r="E196" s="7" t="s">
        <v>48</v>
      </c>
      <c r="F196" s="7" t="s">
        <v>64</v>
      </c>
      <c r="G196" s="14"/>
      <c r="H196" s="9">
        <v>5200</v>
      </c>
      <c r="I196" s="23"/>
      <c r="P196" s="9">
        <v>8351</v>
      </c>
      <c r="Q196" s="9">
        <v>8351</v>
      </c>
    </row>
    <row r="197" spans="1:17" ht="12" customHeight="1">
      <c r="A197" s="62" t="s">
        <v>3</v>
      </c>
      <c r="B197" s="7" t="s">
        <v>8</v>
      </c>
      <c r="C197" s="31" t="s">
        <v>25</v>
      </c>
      <c r="D197" s="7" t="s">
        <v>162</v>
      </c>
      <c r="E197" s="7" t="s">
        <v>48</v>
      </c>
      <c r="F197" s="7" t="s">
        <v>65</v>
      </c>
      <c r="G197" s="14"/>
      <c r="H197" s="9">
        <v>3000</v>
      </c>
      <c r="I197" s="23"/>
      <c r="P197" s="9">
        <v>3332</v>
      </c>
      <c r="Q197" s="9">
        <v>3332</v>
      </c>
    </row>
    <row r="198" spans="1:17" ht="12" customHeight="1">
      <c r="A198" s="62" t="s">
        <v>3</v>
      </c>
      <c r="B198" s="7" t="s">
        <v>8</v>
      </c>
      <c r="C198" s="31" t="s">
        <v>25</v>
      </c>
      <c r="D198" s="7" t="s">
        <v>163</v>
      </c>
      <c r="E198" s="7" t="s">
        <v>48</v>
      </c>
      <c r="F198" s="7" t="s">
        <v>66</v>
      </c>
      <c r="G198" s="14"/>
      <c r="H198" s="9">
        <v>1500</v>
      </c>
      <c r="I198" s="23"/>
      <c r="P198" s="9">
        <v>1596</v>
      </c>
      <c r="Q198" s="9">
        <v>1596</v>
      </c>
    </row>
    <row r="199" spans="1:17" s="100" customFormat="1" ht="12" customHeight="1">
      <c r="A199" s="140" t="s">
        <v>3</v>
      </c>
      <c r="B199" s="132" t="s">
        <v>8</v>
      </c>
      <c r="C199" s="133" t="s">
        <v>26</v>
      </c>
      <c r="D199" s="132" t="s">
        <v>98</v>
      </c>
      <c r="E199" s="132"/>
      <c r="F199" s="132"/>
      <c r="G199" s="134"/>
      <c r="H199" s="135">
        <f>H200+H201+H206+H211+H223+H227</f>
        <v>181540</v>
      </c>
      <c r="I199" s="111">
        <v>3493</v>
      </c>
      <c r="K199" s="112">
        <v>30</v>
      </c>
      <c r="P199" s="135">
        <f>P200+P201+P206+P211+P223+P224+P225</f>
        <v>119577</v>
      </c>
      <c r="Q199" s="135">
        <f>Q200+Q201+Q206+Q211+Q223+Q224+Q225</f>
        <v>119577</v>
      </c>
    </row>
    <row r="200" spans="1:17" s="100" customFormat="1" ht="12" customHeight="1">
      <c r="A200" s="83" t="s">
        <v>3</v>
      </c>
      <c r="B200" s="84" t="s">
        <v>8</v>
      </c>
      <c r="C200" s="85" t="s">
        <v>26</v>
      </c>
      <c r="D200" s="86" t="s">
        <v>170</v>
      </c>
      <c r="E200" s="86" t="s">
        <v>50</v>
      </c>
      <c r="F200" s="86" t="s">
        <v>71</v>
      </c>
      <c r="G200" s="87"/>
      <c r="H200" s="88">
        <v>82398</v>
      </c>
      <c r="I200" s="99"/>
      <c r="P200" s="88">
        <v>61609</v>
      </c>
      <c r="Q200" s="88">
        <v>61609</v>
      </c>
    </row>
    <row r="201" spans="1:17" s="100" customFormat="1" ht="12" customHeight="1">
      <c r="A201" s="83" t="s">
        <v>3</v>
      </c>
      <c r="B201" s="84" t="s">
        <v>8</v>
      </c>
      <c r="C201" s="85" t="s">
        <v>26</v>
      </c>
      <c r="D201" s="86" t="s">
        <v>167</v>
      </c>
      <c r="E201" s="86" t="s">
        <v>47</v>
      </c>
      <c r="F201" s="86"/>
      <c r="G201" s="87"/>
      <c r="H201" s="88">
        <f>H202+H203+H204+H205</f>
        <v>12960</v>
      </c>
      <c r="I201" s="99"/>
      <c r="P201" s="88">
        <f>P202+P203+P204+P205</f>
        <v>10666</v>
      </c>
      <c r="Q201" s="88">
        <f>Q202+Q203+Q204+Q205</f>
        <v>10666</v>
      </c>
    </row>
    <row r="202" spans="1:17" ht="12" customHeight="1">
      <c r="A202" s="62" t="s">
        <v>3</v>
      </c>
      <c r="B202" s="7" t="s">
        <v>8</v>
      </c>
      <c r="C202" s="31" t="s">
        <v>26</v>
      </c>
      <c r="D202" s="7" t="s">
        <v>122</v>
      </c>
      <c r="E202" s="7" t="s">
        <v>47</v>
      </c>
      <c r="F202" s="7" t="s">
        <v>62</v>
      </c>
      <c r="G202" s="14"/>
      <c r="H202" s="9">
        <v>6960</v>
      </c>
      <c r="I202" s="23"/>
      <c r="P202" s="9">
        <v>9310</v>
      </c>
      <c r="Q202" s="9">
        <v>9310</v>
      </c>
    </row>
    <row r="203" spans="1:17" ht="12" customHeight="1">
      <c r="A203" s="62" t="s">
        <v>3</v>
      </c>
      <c r="B203" s="7" t="s">
        <v>8</v>
      </c>
      <c r="C203" s="31" t="s">
        <v>26</v>
      </c>
      <c r="D203" s="7" t="s">
        <v>107</v>
      </c>
      <c r="E203" s="7" t="s">
        <v>47</v>
      </c>
      <c r="F203" s="7" t="s">
        <v>72</v>
      </c>
      <c r="G203" s="14"/>
      <c r="H203" s="9">
        <v>1800</v>
      </c>
      <c r="I203" s="23"/>
      <c r="P203" s="9">
        <v>1356</v>
      </c>
      <c r="Q203" s="9">
        <v>1356</v>
      </c>
    </row>
    <row r="204" spans="1:17" ht="12" customHeight="1">
      <c r="A204" s="62" t="s">
        <v>3</v>
      </c>
      <c r="B204" s="7" t="s">
        <v>8</v>
      </c>
      <c r="C204" s="31" t="s">
        <v>26</v>
      </c>
      <c r="D204" s="7" t="s">
        <v>108</v>
      </c>
      <c r="E204" s="7" t="s">
        <v>47</v>
      </c>
      <c r="F204" s="7" t="s">
        <v>73</v>
      </c>
      <c r="G204" s="14"/>
      <c r="H204" s="9"/>
      <c r="I204" s="23"/>
      <c r="P204" s="9"/>
      <c r="Q204" s="9"/>
    </row>
    <row r="205" spans="1:17" ht="12" customHeight="1">
      <c r="A205" s="62" t="s">
        <v>3</v>
      </c>
      <c r="B205" s="7" t="s">
        <v>8</v>
      </c>
      <c r="C205" s="31" t="s">
        <v>26</v>
      </c>
      <c r="D205" s="7" t="s">
        <v>109</v>
      </c>
      <c r="E205" s="7" t="s">
        <v>47</v>
      </c>
      <c r="F205" s="7" t="s">
        <v>63</v>
      </c>
      <c r="G205" s="14"/>
      <c r="H205" s="9">
        <v>4200</v>
      </c>
      <c r="I205" s="23"/>
      <c r="P205" s="9"/>
      <c r="Q205" s="9"/>
    </row>
    <row r="206" spans="1:17" s="100" customFormat="1" ht="12" customHeight="1">
      <c r="A206" s="83" t="s">
        <v>3</v>
      </c>
      <c r="B206" s="84" t="s">
        <v>8</v>
      </c>
      <c r="C206" s="85" t="s">
        <v>26</v>
      </c>
      <c r="D206" s="86" t="s">
        <v>174</v>
      </c>
      <c r="E206" s="86" t="s">
        <v>48</v>
      </c>
      <c r="F206" s="86"/>
      <c r="G206" s="87"/>
      <c r="H206" s="88">
        <f>H207+H208+H209+H210</f>
        <v>16800</v>
      </c>
      <c r="I206" s="99"/>
      <c r="P206" s="88">
        <f>P207+P208+P209+P210</f>
        <v>14046</v>
      </c>
      <c r="Q206" s="88">
        <f>Q207+Q208+Q209+Q210</f>
        <v>14046</v>
      </c>
    </row>
    <row r="207" spans="1:17" ht="12" customHeight="1">
      <c r="A207" s="62" t="s">
        <v>3</v>
      </c>
      <c r="B207" s="7" t="s">
        <v>8</v>
      </c>
      <c r="C207" s="31" t="s">
        <v>26</v>
      </c>
      <c r="D207" s="7" t="s">
        <v>161</v>
      </c>
      <c r="E207" s="7" t="s">
        <v>48</v>
      </c>
      <c r="F207" s="7" t="s">
        <v>64</v>
      </c>
      <c r="G207" s="14"/>
      <c r="H207" s="9">
        <v>10000</v>
      </c>
      <c r="I207" s="23"/>
      <c r="P207" s="9">
        <v>7558</v>
      </c>
      <c r="Q207" s="9">
        <v>7558</v>
      </c>
    </row>
    <row r="208" spans="1:17" ht="12" customHeight="1">
      <c r="A208" s="62" t="s">
        <v>3</v>
      </c>
      <c r="B208" s="7" t="s">
        <v>8</v>
      </c>
      <c r="C208" s="31" t="s">
        <v>26</v>
      </c>
      <c r="D208" s="7" t="s">
        <v>173</v>
      </c>
      <c r="E208" s="7" t="s">
        <v>48</v>
      </c>
      <c r="F208" s="7" t="s">
        <v>77</v>
      </c>
      <c r="G208" s="14"/>
      <c r="H208" s="9">
        <v>1650</v>
      </c>
      <c r="I208" s="23"/>
      <c r="P208" s="9">
        <v>1250</v>
      </c>
      <c r="Q208" s="9">
        <v>1250</v>
      </c>
    </row>
    <row r="209" spans="1:17" ht="12" customHeight="1">
      <c r="A209" s="62" t="s">
        <v>3</v>
      </c>
      <c r="B209" s="7" t="s">
        <v>8</v>
      </c>
      <c r="C209" s="31" t="s">
        <v>26</v>
      </c>
      <c r="D209" s="7" t="s">
        <v>162</v>
      </c>
      <c r="E209" s="7" t="s">
        <v>48</v>
      </c>
      <c r="F209" s="7" t="s">
        <v>65</v>
      </c>
      <c r="G209" s="14"/>
      <c r="H209" s="9">
        <v>3800</v>
      </c>
      <c r="I209" s="23"/>
      <c r="P209" s="9">
        <v>3388</v>
      </c>
      <c r="Q209" s="9">
        <v>3388</v>
      </c>
    </row>
    <row r="210" spans="1:17" ht="12" customHeight="1">
      <c r="A210" s="62" t="s">
        <v>3</v>
      </c>
      <c r="B210" s="7" t="s">
        <v>8</v>
      </c>
      <c r="C210" s="31" t="s">
        <v>26</v>
      </c>
      <c r="D210" s="7" t="s">
        <v>163</v>
      </c>
      <c r="E210" s="7" t="s">
        <v>48</v>
      </c>
      <c r="F210" s="7" t="s">
        <v>66</v>
      </c>
      <c r="G210" s="14"/>
      <c r="H210" s="9">
        <v>1350</v>
      </c>
      <c r="I210" s="23"/>
      <c r="P210" s="9">
        <v>1850</v>
      </c>
      <c r="Q210" s="9">
        <v>1850</v>
      </c>
    </row>
    <row r="211" spans="1:17" s="100" customFormat="1" ht="12" customHeight="1">
      <c r="A211" s="83" t="s">
        <v>3</v>
      </c>
      <c r="B211" s="84" t="s">
        <v>8</v>
      </c>
      <c r="C211" s="85" t="s">
        <v>26</v>
      </c>
      <c r="D211" s="86" t="s">
        <v>169</v>
      </c>
      <c r="E211" s="86" t="s">
        <v>49</v>
      </c>
      <c r="F211" s="86"/>
      <c r="G211" s="87"/>
      <c r="H211" s="88">
        <f>H212+H213+H214+H215+H216+H217+H218+H219+H220+H221+H222</f>
        <v>68880</v>
      </c>
      <c r="I211" s="99"/>
      <c r="P211" s="88">
        <f>P212+P213+P214+P215+P216+P217+P218+P219+P220+P221+P222</f>
        <v>27207</v>
      </c>
      <c r="Q211" s="88">
        <f>Q212+Q213+Q214+Q215+Q216+Q217+Q218+Q219+Q220+Q221+Q222</f>
        <v>27207</v>
      </c>
    </row>
    <row r="212" spans="1:17" ht="12" customHeight="1">
      <c r="A212" s="62" t="s">
        <v>3</v>
      </c>
      <c r="B212" s="7" t="s">
        <v>8</v>
      </c>
      <c r="C212" s="31" t="s">
        <v>26</v>
      </c>
      <c r="D212" s="7" t="s">
        <v>114</v>
      </c>
      <c r="E212" s="7" t="s">
        <v>49</v>
      </c>
      <c r="F212" s="7" t="s">
        <v>79</v>
      </c>
      <c r="G212" s="14"/>
      <c r="H212" s="9">
        <v>9100</v>
      </c>
      <c r="I212" s="23"/>
      <c r="P212" s="9">
        <v>1618</v>
      </c>
      <c r="Q212" s="9">
        <v>1618</v>
      </c>
    </row>
    <row r="213" spans="1:17" ht="12" customHeight="1">
      <c r="A213" s="62" t="s">
        <v>3</v>
      </c>
      <c r="B213" s="7" t="s">
        <v>8</v>
      </c>
      <c r="C213" s="31" t="s">
        <v>26</v>
      </c>
      <c r="D213" s="7" t="s">
        <v>115</v>
      </c>
      <c r="E213" s="7" t="s">
        <v>49</v>
      </c>
      <c r="F213" s="7" t="s">
        <v>80</v>
      </c>
      <c r="G213" s="14"/>
      <c r="H213" s="9">
        <v>700</v>
      </c>
      <c r="I213" s="23"/>
      <c r="P213" s="9">
        <v>46</v>
      </c>
      <c r="Q213" s="9">
        <v>46</v>
      </c>
    </row>
    <row r="214" spans="1:17" ht="12" customHeight="1">
      <c r="A214" s="62" t="s">
        <v>3</v>
      </c>
      <c r="B214" s="7" t="s">
        <v>8</v>
      </c>
      <c r="C214" s="31" t="s">
        <v>26</v>
      </c>
      <c r="D214" s="7" t="s">
        <v>116</v>
      </c>
      <c r="E214" s="7" t="s">
        <v>49</v>
      </c>
      <c r="F214" s="7" t="s">
        <v>81</v>
      </c>
      <c r="G214" s="14"/>
      <c r="H214" s="9">
        <v>3000</v>
      </c>
      <c r="I214" s="23"/>
      <c r="P214" s="9">
        <v>90</v>
      </c>
      <c r="Q214" s="9">
        <v>90</v>
      </c>
    </row>
    <row r="215" spans="1:17" ht="12" customHeight="1">
      <c r="A215" s="62" t="s">
        <v>3</v>
      </c>
      <c r="B215" s="7" t="s">
        <v>8</v>
      </c>
      <c r="C215" s="31" t="s">
        <v>26</v>
      </c>
      <c r="D215" s="7" t="s">
        <v>113</v>
      </c>
      <c r="E215" s="7" t="s">
        <v>49</v>
      </c>
      <c r="F215" s="7" t="s">
        <v>78</v>
      </c>
      <c r="G215" s="14"/>
      <c r="H215" s="9">
        <v>2200</v>
      </c>
      <c r="I215" s="23"/>
      <c r="P215" s="9">
        <v>3014</v>
      </c>
      <c r="Q215" s="9">
        <v>3014</v>
      </c>
    </row>
    <row r="216" spans="1:17" ht="12" customHeight="1">
      <c r="A216" s="62" t="s">
        <v>3</v>
      </c>
      <c r="B216" s="7" t="s">
        <v>8</v>
      </c>
      <c r="C216" s="31" t="s">
        <v>26</v>
      </c>
      <c r="D216" s="7" t="s">
        <v>103</v>
      </c>
      <c r="E216" s="7" t="s">
        <v>49</v>
      </c>
      <c r="F216" s="7" t="s">
        <v>67</v>
      </c>
      <c r="G216" s="14"/>
      <c r="H216" s="9">
        <v>15300</v>
      </c>
      <c r="I216" s="23">
        <v>2911</v>
      </c>
      <c r="P216" s="9">
        <v>9362</v>
      </c>
      <c r="Q216" s="9">
        <v>9362</v>
      </c>
    </row>
    <row r="217" spans="1:17" ht="12" customHeight="1">
      <c r="A217" s="62" t="s">
        <v>3</v>
      </c>
      <c r="B217" s="7" t="s">
        <v>8</v>
      </c>
      <c r="C217" s="31" t="s">
        <v>26</v>
      </c>
      <c r="D217" s="7" t="s">
        <v>110</v>
      </c>
      <c r="E217" s="7" t="s">
        <v>49</v>
      </c>
      <c r="F217" s="7" t="s">
        <v>68</v>
      </c>
      <c r="G217" s="14"/>
      <c r="H217" s="9">
        <v>14700</v>
      </c>
      <c r="I217" s="23"/>
      <c r="P217" s="9">
        <v>8647</v>
      </c>
      <c r="Q217" s="9">
        <v>8647</v>
      </c>
    </row>
    <row r="218" spans="1:17" ht="12" customHeight="1">
      <c r="A218" s="62" t="s">
        <v>3</v>
      </c>
      <c r="B218" s="7" t="s">
        <v>8</v>
      </c>
      <c r="C218" s="31" t="s">
        <v>26</v>
      </c>
      <c r="D218" s="7" t="s">
        <v>105</v>
      </c>
      <c r="E218" s="7" t="s">
        <v>49</v>
      </c>
      <c r="F218" s="7" t="s">
        <v>69</v>
      </c>
      <c r="G218" s="14"/>
      <c r="H218" s="9">
        <v>8680</v>
      </c>
      <c r="I218" s="23">
        <v>277</v>
      </c>
      <c r="P218" s="9">
        <v>3723</v>
      </c>
      <c r="Q218" s="9">
        <v>3723</v>
      </c>
    </row>
    <row r="219" spans="1:17" ht="12" customHeight="1">
      <c r="A219" s="62" t="s">
        <v>3</v>
      </c>
      <c r="B219" s="7" t="s">
        <v>8</v>
      </c>
      <c r="C219" s="31" t="s">
        <v>26</v>
      </c>
      <c r="D219" s="7" t="s">
        <v>111</v>
      </c>
      <c r="E219" s="7" t="s">
        <v>49</v>
      </c>
      <c r="F219" s="7" t="s">
        <v>82</v>
      </c>
      <c r="G219" s="14"/>
      <c r="H219" s="9">
        <v>10200</v>
      </c>
      <c r="I219" s="23">
        <v>305</v>
      </c>
      <c r="P219" s="9"/>
      <c r="Q219" s="9"/>
    </row>
    <row r="220" spans="1:17" ht="12" customHeight="1">
      <c r="A220" s="62" t="s">
        <v>3</v>
      </c>
      <c r="B220" s="7" t="s">
        <v>8</v>
      </c>
      <c r="C220" s="31" t="s">
        <v>26</v>
      </c>
      <c r="D220" s="7" t="s">
        <v>106</v>
      </c>
      <c r="E220" s="7" t="s">
        <v>49</v>
      </c>
      <c r="F220" s="7" t="s">
        <v>70</v>
      </c>
      <c r="G220" s="14"/>
      <c r="H220" s="9">
        <v>1500</v>
      </c>
      <c r="I220" s="23"/>
      <c r="P220" s="9">
        <v>497</v>
      </c>
      <c r="Q220" s="9">
        <v>497</v>
      </c>
    </row>
    <row r="221" spans="1:17" ht="12" customHeight="1">
      <c r="A221" s="62" t="s">
        <v>3</v>
      </c>
      <c r="B221" s="7" t="s">
        <v>8</v>
      </c>
      <c r="C221" s="31" t="s">
        <v>26</v>
      </c>
      <c r="D221" s="7" t="s">
        <v>112</v>
      </c>
      <c r="E221" s="7" t="s">
        <v>49</v>
      </c>
      <c r="F221" s="7" t="s">
        <v>75</v>
      </c>
      <c r="G221" s="14"/>
      <c r="H221" s="9">
        <v>500</v>
      </c>
      <c r="I221" s="23"/>
      <c r="P221" s="9">
        <v>210</v>
      </c>
      <c r="Q221" s="9">
        <v>210</v>
      </c>
    </row>
    <row r="222" spans="1:17" ht="12" customHeight="1">
      <c r="A222" s="62" t="s">
        <v>3</v>
      </c>
      <c r="B222" s="7" t="s">
        <v>8</v>
      </c>
      <c r="C222" s="31" t="s">
        <v>26</v>
      </c>
      <c r="D222" s="7" t="s">
        <v>117</v>
      </c>
      <c r="E222" s="7" t="s">
        <v>49</v>
      </c>
      <c r="F222" s="7" t="s">
        <v>84</v>
      </c>
      <c r="G222" s="14"/>
      <c r="H222" s="9">
        <v>3000</v>
      </c>
      <c r="I222" s="23"/>
      <c r="P222" s="9"/>
      <c r="Q222" s="9"/>
    </row>
    <row r="223" spans="1:17" s="202" customFormat="1" ht="12" customHeight="1">
      <c r="A223" s="226" t="s">
        <v>3</v>
      </c>
      <c r="B223" s="174" t="s">
        <v>8</v>
      </c>
      <c r="C223" s="175" t="s">
        <v>26</v>
      </c>
      <c r="D223" s="176" t="s">
        <v>180</v>
      </c>
      <c r="E223" s="176" t="s">
        <v>52</v>
      </c>
      <c r="F223" s="176" t="s">
        <v>85</v>
      </c>
      <c r="G223" s="177"/>
      <c r="H223" s="178">
        <v>502</v>
      </c>
      <c r="I223" s="203"/>
      <c r="P223" s="178">
        <v>307</v>
      </c>
      <c r="Q223" s="178">
        <v>307</v>
      </c>
    </row>
    <row r="224" spans="1:17" s="202" customFormat="1" ht="12" customHeight="1">
      <c r="A224" s="242" t="s">
        <v>3</v>
      </c>
      <c r="B224" s="243" t="s">
        <v>8</v>
      </c>
      <c r="C224" s="244" t="s">
        <v>26</v>
      </c>
      <c r="D224" s="194" t="s">
        <v>244</v>
      </c>
      <c r="E224" s="194" t="s">
        <v>58</v>
      </c>
      <c r="F224" s="194" t="s">
        <v>89</v>
      </c>
      <c r="G224" s="195"/>
      <c r="H224" s="196"/>
      <c r="I224" s="196"/>
      <c r="J224" s="294"/>
      <c r="K224" s="294"/>
      <c r="L224" s="294"/>
      <c r="M224" s="294"/>
      <c r="N224" s="294"/>
      <c r="O224" s="294"/>
      <c r="P224" s="196">
        <v>39</v>
      </c>
      <c r="Q224" s="196">
        <v>39</v>
      </c>
    </row>
    <row r="225" spans="1:17" s="202" customFormat="1" ht="12" customHeight="1">
      <c r="A225" s="242" t="s">
        <v>3</v>
      </c>
      <c r="B225" s="243" t="s">
        <v>8</v>
      </c>
      <c r="C225" s="244" t="s">
        <v>26</v>
      </c>
      <c r="D225" s="245" t="s">
        <v>277</v>
      </c>
      <c r="E225" s="245" t="s">
        <v>54</v>
      </c>
      <c r="F225" s="245"/>
      <c r="G225" s="246"/>
      <c r="H225" s="247"/>
      <c r="I225" s="203"/>
      <c r="J225" s="288"/>
      <c r="K225" s="288"/>
      <c r="L225" s="288"/>
      <c r="M225" s="288"/>
      <c r="N225" s="288"/>
      <c r="O225" s="288"/>
      <c r="P225" s="247">
        <f>P226+P227</f>
        <v>5703</v>
      </c>
      <c r="Q225" s="247">
        <f>Q226+Q227</f>
        <v>5703</v>
      </c>
    </row>
    <row r="226" spans="1:17" s="202" customFormat="1" ht="12" customHeight="1">
      <c r="A226" s="317" t="s">
        <v>3</v>
      </c>
      <c r="B226" s="317" t="s">
        <v>8</v>
      </c>
      <c r="C226" s="318" t="s">
        <v>26</v>
      </c>
      <c r="D226" s="319" t="s">
        <v>228</v>
      </c>
      <c r="E226" s="319" t="s">
        <v>54</v>
      </c>
      <c r="F226" s="319" t="s">
        <v>223</v>
      </c>
      <c r="G226" s="320"/>
      <c r="H226" s="321"/>
      <c r="I226" s="322"/>
      <c r="J226" s="323"/>
      <c r="K226" s="323"/>
      <c r="L226" s="323"/>
      <c r="M226" s="323"/>
      <c r="N226" s="323"/>
      <c r="O226" s="323"/>
      <c r="P226" s="321">
        <v>3666</v>
      </c>
      <c r="Q226" s="321">
        <v>3666</v>
      </c>
    </row>
    <row r="227" spans="1:17" s="202" customFormat="1" ht="12" customHeight="1">
      <c r="A227" s="215" t="s">
        <v>3</v>
      </c>
      <c r="B227" s="215" t="s">
        <v>8</v>
      </c>
      <c r="C227" s="216" t="s">
        <v>26</v>
      </c>
      <c r="D227" s="319" t="s">
        <v>242</v>
      </c>
      <c r="E227" s="319" t="s">
        <v>54</v>
      </c>
      <c r="F227" s="319" t="s">
        <v>93</v>
      </c>
      <c r="G227" s="320"/>
      <c r="H227" s="321"/>
      <c r="I227" s="322"/>
      <c r="J227" s="323"/>
      <c r="K227" s="323"/>
      <c r="L227" s="323"/>
      <c r="M227" s="323"/>
      <c r="N227" s="323"/>
      <c r="O227" s="323"/>
      <c r="P227" s="321">
        <v>2037</v>
      </c>
      <c r="Q227" s="321">
        <v>2037</v>
      </c>
    </row>
    <row r="228" spans="1:17" s="202" customFormat="1" ht="12" customHeight="1">
      <c r="A228" s="187" t="s">
        <v>3</v>
      </c>
      <c r="B228" s="187" t="s">
        <v>8</v>
      </c>
      <c r="C228" s="188" t="s">
        <v>130</v>
      </c>
      <c r="D228" s="187" t="s">
        <v>191</v>
      </c>
      <c r="E228" s="187"/>
      <c r="F228" s="187"/>
      <c r="G228" s="189"/>
      <c r="H228" s="190">
        <f>H229+H230</f>
        <v>345549</v>
      </c>
      <c r="I228" s="203"/>
      <c r="P228" s="190">
        <f>P229+P230</f>
        <v>467982</v>
      </c>
      <c r="Q228" s="190">
        <f>Q229+Q230</f>
        <v>467982</v>
      </c>
    </row>
    <row r="229" spans="1:17" s="202" customFormat="1" ht="12" customHeight="1">
      <c r="A229" s="214" t="s">
        <v>3</v>
      </c>
      <c r="B229" s="192" t="s">
        <v>8</v>
      </c>
      <c r="C229" s="193" t="s">
        <v>130</v>
      </c>
      <c r="D229" s="194" t="s">
        <v>190</v>
      </c>
      <c r="E229" s="194" t="s">
        <v>47</v>
      </c>
      <c r="F229" s="194" t="s">
        <v>74</v>
      </c>
      <c r="G229" s="195"/>
      <c r="H229" s="196">
        <v>293597</v>
      </c>
      <c r="I229" s="203"/>
      <c r="P229" s="196">
        <v>393019</v>
      </c>
      <c r="Q229" s="196">
        <v>393019</v>
      </c>
    </row>
    <row r="230" spans="1:17" ht="12" customHeight="1">
      <c r="A230" s="214" t="s">
        <v>3</v>
      </c>
      <c r="B230" s="192" t="s">
        <v>8</v>
      </c>
      <c r="C230" s="250" t="s">
        <v>130</v>
      </c>
      <c r="D230" s="251" t="s">
        <v>174</v>
      </c>
      <c r="E230" s="251" t="s">
        <v>48</v>
      </c>
      <c r="F230" s="251"/>
      <c r="G230" s="252"/>
      <c r="H230" s="253">
        <f>H231+H232+H233</f>
        <v>51952</v>
      </c>
      <c r="I230" s="254"/>
      <c r="P230" s="253">
        <f>P231+P232+P233</f>
        <v>74963</v>
      </c>
      <c r="Q230" s="253">
        <f>Q231+Q232+Q233</f>
        <v>74963</v>
      </c>
    </row>
    <row r="231" spans="1:17" ht="12" customHeight="1">
      <c r="A231" s="242" t="s">
        <v>3</v>
      </c>
      <c r="B231" s="243" t="s">
        <v>8</v>
      </c>
      <c r="C231" s="193" t="s">
        <v>130</v>
      </c>
      <c r="D231" s="215" t="s">
        <v>245</v>
      </c>
      <c r="E231" s="215" t="s">
        <v>48</v>
      </c>
      <c r="F231" s="215" t="s">
        <v>64</v>
      </c>
      <c r="G231" s="248"/>
      <c r="H231" s="249">
        <v>34043</v>
      </c>
      <c r="I231" s="256"/>
      <c r="J231" s="257"/>
      <c r="K231" s="257"/>
      <c r="L231" s="257"/>
      <c r="M231" s="257"/>
      <c r="N231" s="257"/>
      <c r="O231" s="257"/>
      <c r="P231" s="249">
        <v>47714</v>
      </c>
      <c r="Q231" s="249">
        <v>47714</v>
      </c>
    </row>
    <row r="232" spans="1:17" ht="12" customHeight="1">
      <c r="A232" s="63" t="s">
        <v>3</v>
      </c>
      <c r="B232" s="6" t="s">
        <v>8</v>
      </c>
      <c r="C232" s="255" t="s">
        <v>130</v>
      </c>
      <c r="D232" s="258" t="s">
        <v>162</v>
      </c>
      <c r="E232" s="259" t="s">
        <v>48</v>
      </c>
      <c r="F232" s="259" t="s">
        <v>65</v>
      </c>
      <c r="G232" s="260"/>
      <c r="H232" s="261">
        <v>13101</v>
      </c>
      <c r="I232" s="262"/>
      <c r="J232" s="13"/>
      <c r="K232" s="13"/>
      <c r="L232" s="13"/>
      <c r="M232" s="13"/>
      <c r="N232" s="13"/>
      <c r="O232" s="13"/>
      <c r="P232" s="261">
        <v>19649</v>
      </c>
      <c r="Q232" s="261">
        <v>19649</v>
      </c>
    </row>
    <row r="233" spans="1:17" ht="12" customHeight="1">
      <c r="A233" s="63" t="s">
        <v>3</v>
      </c>
      <c r="B233" s="6" t="s">
        <v>8</v>
      </c>
      <c r="C233" s="30" t="s">
        <v>130</v>
      </c>
      <c r="D233" s="11" t="s">
        <v>163</v>
      </c>
      <c r="E233" s="263" t="s">
        <v>48</v>
      </c>
      <c r="F233" s="263" t="s">
        <v>66</v>
      </c>
      <c r="G233" s="264"/>
      <c r="H233" s="265">
        <v>4808</v>
      </c>
      <c r="I233" s="266"/>
      <c r="J233" s="267"/>
      <c r="K233" s="267"/>
      <c r="L233" s="13"/>
      <c r="M233" s="13"/>
      <c r="N233" s="13"/>
      <c r="O233" s="13"/>
      <c r="P233" s="265">
        <v>7600</v>
      </c>
      <c r="Q233" s="265">
        <v>7600</v>
      </c>
    </row>
    <row r="234" spans="1:17" s="100" customFormat="1" ht="12">
      <c r="A234" s="132" t="s">
        <v>3</v>
      </c>
      <c r="B234" s="132" t="s">
        <v>8</v>
      </c>
      <c r="C234" s="133" t="s">
        <v>27</v>
      </c>
      <c r="D234" s="129" t="s">
        <v>192</v>
      </c>
      <c r="E234" s="132" t="s">
        <v>55</v>
      </c>
      <c r="F234" s="132" t="s">
        <v>86</v>
      </c>
      <c r="G234" s="134"/>
      <c r="H234" s="135">
        <v>84432</v>
      </c>
      <c r="I234" s="111"/>
      <c r="J234" s="143"/>
      <c r="K234" s="143"/>
      <c r="L234" s="143"/>
      <c r="M234" s="143"/>
      <c r="P234" s="135">
        <v>24655</v>
      </c>
      <c r="Q234" s="135">
        <v>24655</v>
      </c>
    </row>
    <row r="235" spans="1:17" s="100" customFormat="1" ht="12" customHeight="1">
      <c r="A235" s="132" t="s">
        <v>3</v>
      </c>
      <c r="B235" s="132" t="s">
        <v>9</v>
      </c>
      <c r="C235" s="133" t="s">
        <v>39</v>
      </c>
      <c r="D235" s="129" t="s">
        <v>193</v>
      </c>
      <c r="E235" s="132" t="s">
        <v>49</v>
      </c>
      <c r="F235" s="132" t="s">
        <v>67</v>
      </c>
      <c r="G235" s="134"/>
      <c r="H235" s="135"/>
      <c r="I235" s="111"/>
      <c r="P235" s="135"/>
      <c r="Q235" s="135"/>
    </row>
    <row r="236" spans="1:17" s="100" customFormat="1" ht="12" customHeight="1">
      <c r="A236" s="132" t="s">
        <v>3</v>
      </c>
      <c r="B236" s="132" t="s">
        <v>9</v>
      </c>
      <c r="C236" s="133" t="s">
        <v>28</v>
      </c>
      <c r="D236" s="129" t="s">
        <v>194</v>
      </c>
      <c r="E236" s="132" t="s">
        <v>56</v>
      </c>
      <c r="F236" s="132" t="s">
        <v>76</v>
      </c>
      <c r="G236" s="134"/>
      <c r="H236" s="135">
        <v>106504</v>
      </c>
      <c r="I236" s="111"/>
      <c r="K236" s="100">
        <v>1842</v>
      </c>
      <c r="P236" s="135">
        <v>95885</v>
      </c>
      <c r="Q236" s="135">
        <v>95885</v>
      </c>
    </row>
    <row r="237" spans="1:17" s="100" customFormat="1" ht="12" customHeight="1">
      <c r="A237" s="132" t="s">
        <v>3</v>
      </c>
      <c r="B237" s="132" t="s">
        <v>9</v>
      </c>
      <c r="C237" s="133" t="s">
        <v>41</v>
      </c>
      <c r="D237" s="129" t="s">
        <v>263</v>
      </c>
      <c r="E237" s="132"/>
      <c r="F237" s="132"/>
      <c r="G237" s="134"/>
      <c r="H237" s="135">
        <v>6600</v>
      </c>
      <c r="I237" s="111"/>
      <c r="P237" s="135">
        <v>6599</v>
      </c>
      <c r="Q237" s="135">
        <v>6599</v>
      </c>
    </row>
    <row r="238" spans="1:17" s="100" customFormat="1" ht="12">
      <c r="A238" s="132" t="s">
        <v>3</v>
      </c>
      <c r="B238" s="132" t="s">
        <v>10</v>
      </c>
      <c r="C238" s="133" t="s">
        <v>29</v>
      </c>
      <c r="D238" s="129" t="s">
        <v>195</v>
      </c>
      <c r="E238" s="132" t="s">
        <v>57</v>
      </c>
      <c r="F238" s="132" t="s">
        <v>87</v>
      </c>
      <c r="G238" s="134"/>
      <c r="H238" s="135">
        <v>24297</v>
      </c>
      <c r="I238" s="111">
        <v>611</v>
      </c>
      <c r="P238" s="135">
        <v>13913</v>
      </c>
      <c r="Q238" s="135">
        <v>13913</v>
      </c>
    </row>
    <row r="239" spans="1:17" s="100" customFormat="1" ht="12" customHeight="1">
      <c r="A239" s="132"/>
      <c r="B239" s="132"/>
      <c r="C239" s="133"/>
      <c r="D239" s="129"/>
      <c r="E239" s="132"/>
      <c r="F239" s="132"/>
      <c r="G239" s="134"/>
      <c r="H239" s="135"/>
      <c r="I239" s="111"/>
      <c r="P239" s="135"/>
      <c r="Q239" s="135"/>
    </row>
    <row r="240" spans="1:17" s="100" customFormat="1" ht="12" customHeight="1">
      <c r="A240" s="132"/>
      <c r="B240" s="132"/>
      <c r="C240" s="133"/>
      <c r="D240" s="129"/>
      <c r="E240" s="132"/>
      <c r="F240" s="132"/>
      <c r="G240" s="144"/>
      <c r="H240" s="145"/>
      <c r="I240" s="111"/>
      <c r="P240" s="145"/>
      <c r="Q240" s="145"/>
    </row>
    <row r="241" spans="1:19" s="13" customFormat="1" ht="12" customHeight="1">
      <c r="A241" s="276" t="s">
        <v>4</v>
      </c>
      <c r="B241" s="276"/>
      <c r="C241" s="277"/>
      <c r="D241" s="278" t="s">
        <v>150</v>
      </c>
      <c r="E241" s="276"/>
      <c r="F241" s="276"/>
      <c r="G241" s="279"/>
      <c r="H241" s="280">
        <f>H242+H269+H285+H286+H289+H293+H308+H314+H320+H332+H342+H349+H375+H399+H421+H427+H434+H457+H475+H499+H509+H530</f>
        <v>7151995</v>
      </c>
      <c r="I241" s="281"/>
      <c r="J241" s="282"/>
      <c r="K241" s="282">
        <f>SUM(K22:K240)</f>
        <v>334121</v>
      </c>
      <c r="L241" s="282"/>
      <c r="M241" s="282"/>
      <c r="N241" s="282"/>
      <c r="O241" s="282"/>
      <c r="P241" s="280">
        <f>P242+P269+P285+P286+P289+P293+P308+P314+P320+P332+P342+P349+P375+P399+P421+P427+P434+P457+P475+P499+P509+P530</f>
        <v>2493692</v>
      </c>
      <c r="Q241" s="280">
        <f>Q242+Q269+Q285+Q286+Q289+Q293+Q308+Q314+Q320+Q332+Q342+Q349+Q375+Q399+Q421+Q427+Q434+Q457+Q475+Q499+Q509+Q530</f>
        <v>2493692</v>
      </c>
      <c r="S241" s="293"/>
    </row>
    <row r="242" spans="1:19" s="138" customFormat="1" ht="12" customHeight="1">
      <c r="A242" s="142" t="s">
        <v>4</v>
      </c>
      <c r="B242" s="124" t="s">
        <v>3</v>
      </c>
      <c r="C242" s="125" t="s">
        <v>15</v>
      </c>
      <c r="D242" s="130" t="s">
        <v>200</v>
      </c>
      <c r="E242" s="124"/>
      <c r="F242" s="124"/>
      <c r="G242" s="126"/>
      <c r="H242" s="127">
        <f>H243+H256+H259+H260+H261+H262+H263+H268</f>
        <v>318671</v>
      </c>
      <c r="I242" s="128">
        <v>218839</v>
      </c>
      <c r="P242" s="127">
        <f>P243+P256+P259+P260+P261+P262+P263+P268</f>
        <v>231685</v>
      </c>
      <c r="Q242" s="127">
        <f>Q243+Q256+Q259+Q260+Q261+Q262+Q263+Q268</f>
        <v>231685</v>
      </c>
    </row>
    <row r="243" spans="1:19" s="100" customFormat="1" ht="12" customHeight="1">
      <c r="A243" s="97" t="s">
        <v>4</v>
      </c>
      <c r="B243" s="84" t="s">
        <v>3</v>
      </c>
      <c r="C243" s="85" t="s">
        <v>15</v>
      </c>
      <c r="D243" s="86" t="s">
        <v>169</v>
      </c>
      <c r="E243" s="86" t="s">
        <v>49</v>
      </c>
      <c r="F243" s="86"/>
      <c r="G243" s="87"/>
      <c r="H243" s="88">
        <f>H244+H246+H247+H248+H249+H250+H251+H252+H253+H254+H255</f>
        <v>282794</v>
      </c>
      <c r="I243" s="88">
        <v>263100</v>
      </c>
      <c r="J243" s="88">
        <v>263100</v>
      </c>
      <c r="K243" s="88">
        <v>263100</v>
      </c>
      <c r="L243" s="88">
        <v>263100</v>
      </c>
      <c r="M243" s="88">
        <v>263100</v>
      </c>
      <c r="N243" s="88">
        <v>263100</v>
      </c>
      <c r="O243" s="88">
        <v>263100</v>
      </c>
      <c r="P243" s="88">
        <f>P244+P245+P246+P247+P248+P249+P250+P251+P252+P253+P254+P255</f>
        <v>226115</v>
      </c>
      <c r="Q243" s="88">
        <f>Q244+Q245+Q246+Q247+Q248+Q249+Q250+Q251+Q252+Q253+Q254+Q255</f>
        <v>226115</v>
      </c>
    </row>
    <row r="244" spans="1:19" ht="12" customHeight="1">
      <c r="A244" s="60" t="s">
        <v>4</v>
      </c>
      <c r="B244" s="7" t="s">
        <v>3</v>
      </c>
      <c r="C244" s="31" t="s">
        <v>15</v>
      </c>
      <c r="D244" s="7" t="s">
        <v>114</v>
      </c>
      <c r="E244" s="7" t="s">
        <v>49</v>
      </c>
      <c r="F244" s="7" t="s">
        <v>79</v>
      </c>
      <c r="G244" s="14"/>
      <c r="H244" s="9">
        <v>2794</v>
      </c>
      <c r="I244" s="23"/>
      <c r="P244" s="9">
        <v>2794</v>
      </c>
      <c r="Q244" s="9">
        <v>2794</v>
      </c>
    </row>
    <row r="245" spans="1:19" ht="12" customHeight="1">
      <c r="A245" s="60" t="s">
        <v>4</v>
      </c>
      <c r="B245" s="7" t="s">
        <v>3</v>
      </c>
      <c r="C245" s="31" t="s">
        <v>15</v>
      </c>
      <c r="D245" s="7" t="s">
        <v>115</v>
      </c>
      <c r="E245" s="7" t="s">
        <v>49</v>
      </c>
      <c r="F245" s="7" t="s">
        <v>80</v>
      </c>
      <c r="G245" s="14"/>
      <c r="H245" s="9"/>
      <c r="I245" s="23"/>
      <c r="P245" s="9"/>
      <c r="Q245" s="9"/>
    </row>
    <row r="246" spans="1:19" ht="12" customHeight="1">
      <c r="A246" s="60" t="s">
        <v>4</v>
      </c>
      <c r="B246" s="7" t="s">
        <v>3</v>
      </c>
      <c r="C246" s="31" t="s">
        <v>15</v>
      </c>
      <c r="D246" s="7" t="s">
        <v>133</v>
      </c>
      <c r="E246" s="7" t="s">
        <v>49</v>
      </c>
      <c r="F246" s="7" t="s">
        <v>81</v>
      </c>
      <c r="G246" s="14"/>
      <c r="H246" s="9">
        <v>3500</v>
      </c>
      <c r="I246" s="23"/>
      <c r="P246" s="9">
        <v>337</v>
      </c>
      <c r="Q246" s="9">
        <v>337</v>
      </c>
    </row>
    <row r="247" spans="1:19" ht="12" customHeight="1">
      <c r="A247" s="60" t="s">
        <v>4</v>
      </c>
      <c r="B247" s="7" t="s">
        <v>3</v>
      </c>
      <c r="C247" s="31" t="s">
        <v>15</v>
      </c>
      <c r="D247" s="7" t="s">
        <v>103</v>
      </c>
      <c r="E247" s="7" t="s">
        <v>49</v>
      </c>
      <c r="F247" s="7" t="s">
        <v>67</v>
      </c>
      <c r="G247" s="14"/>
      <c r="H247" s="9">
        <v>60500</v>
      </c>
      <c r="I247" s="23">
        <v>39714</v>
      </c>
      <c r="P247" s="9">
        <v>33205</v>
      </c>
      <c r="Q247" s="9">
        <v>33205</v>
      </c>
    </row>
    <row r="248" spans="1:19" ht="12" customHeight="1">
      <c r="A248" s="60" t="s">
        <v>4</v>
      </c>
      <c r="B248" s="7" t="s">
        <v>3</v>
      </c>
      <c r="C248" s="31" t="s">
        <v>15</v>
      </c>
      <c r="D248" s="7" t="s">
        <v>110</v>
      </c>
      <c r="E248" s="7" t="s">
        <v>49</v>
      </c>
      <c r="F248" s="7" t="s">
        <v>68</v>
      </c>
      <c r="G248" s="14"/>
      <c r="H248" s="9">
        <v>35000</v>
      </c>
      <c r="I248" s="23">
        <v>5402</v>
      </c>
      <c r="P248" s="9">
        <v>39362</v>
      </c>
      <c r="Q248" s="9">
        <v>39362</v>
      </c>
    </row>
    <row r="249" spans="1:19" ht="12" customHeight="1">
      <c r="A249" s="60" t="s">
        <v>4</v>
      </c>
      <c r="B249" s="7" t="s">
        <v>3</v>
      </c>
      <c r="C249" s="31" t="s">
        <v>15</v>
      </c>
      <c r="D249" s="7" t="s">
        <v>105</v>
      </c>
      <c r="E249" s="7" t="s">
        <v>49</v>
      </c>
      <c r="F249" s="7" t="s">
        <v>69</v>
      </c>
      <c r="G249" s="14"/>
      <c r="H249" s="9">
        <v>150000</v>
      </c>
      <c r="I249" s="23">
        <v>145106</v>
      </c>
      <c r="P249" s="9">
        <v>138677</v>
      </c>
      <c r="Q249" s="9">
        <v>138677</v>
      </c>
    </row>
    <row r="250" spans="1:19" ht="12" customHeight="1">
      <c r="A250" s="60" t="s">
        <v>4</v>
      </c>
      <c r="B250" s="7" t="s">
        <v>3</v>
      </c>
      <c r="C250" s="31" t="s">
        <v>15</v>
      </c>
      <c r="D250" s="7" t="s">
        <v>111</v>
      </c>
      <c r="E250" s="7" t="s">
        <v>49</v>
      </c>
      <c r="F250" s="7" t="s">
        <v>82</v>
      </c>
      <c r="G250" s="14"/>
      <c r="H250" s="9">
        <v>5000</v>
      </c>
      <c r="I250" s="23"/>
      <c r="P250" s="9">
        <v>3897</v>
      </c>
      <c r="Q250" s="9">
        <v>3897</v>
      </c>
    </row>
    <row r="251" spans="1:19" ht="12" customHeight="1">
      <c r="A251" s="60" t="s">
        <v>4</v>
      </c>
      <c r="B251" s="7" t="s">
        <v>3</v>
      </c>
      <c r="C251" s="31" t="s">
        <v>15</v>
      </c>
      <c r="D251" s="7" t="s">
        <v>106</v>
      </c>
      <c r="E251" s="7" t="s">
        <v>49</v>
      </c>
      <c r="F251" s="7" t="s">
        <v>70</v>
      </c>
      <c r="G251" s="14"/>
      <c r="H251" s="9">
        <v>6000</v>
      </c>
      <c r="I251" s="23"/>
      <c r="P251" s="9">
        <v>2588</v>
      </c>
      <c r="Q251" s="9">
        <v>2588</v>
      </c>
    </row>
    <row r="252" spans="1:19" ht="12" customHeight="1">
      <c r="A252" s="60" t="s">
        <v>4</v>
      </c>
      <c r="B252" s="7" t="s">
        <v>3</v>
      </c>
      <c r="C252" s="31" t="s">
        <v>15</v>
      </c>
      <c r="D252" s="7" t="s">
        <v>112</v>
      </c>
      <c r="E252" s="7" t="s">
        <v>49</v>
      </c>
      <c r="F252" s="7" t="s">
        <v>75</v>
      </c>
      <c r="G252" s="14"/>
      <c r="H252" s="9">
        <v>5000</v>
      </c>
      <c r="I252" s="23"/>
      <c r="P252" s="9">
        <v>3459</v>
      </c>
      <c r="Q252" s="9">
        <v>3459</v>
      </c>
    </row>
    <row r="253" spans="1:19" ht="12" customHeight="1">
      <c r="A253" s="60" t="s">
        <v>4</v>
      </c>
      <c r="B253" s="7" t="s">
        <v>3</v>
      </c>
      <c r="C253" s="31" t="s">
        <v>15</v>
      </c>
      <c r="D253" s="7"/>
      <c r="E253" s="7" t="s">
        <v>49</v>
      </c>
      <c r="F253" s="7" t="s">
        <v>88</v>
      </c>
      <c r="G253" s="14"/>
      <c r="H253" s="9">
        <v>5000</v>
      </c>
      <c r="I253" s="23"/>
      <c r="P253" s="9">
        <v>1796</v>
      </c>
      <c r="Q253" s="9">
        <v>1796</v>
      </c>
    </row>
    <row r="254" spans="1:19" ht="12" customHeight="1">
      <c r="A254" s="60" t="s">
        <v>4</v>
      </c>
      <c r="B254" s="7" t="s">
        <v>3</v>
      </c>
      <c r="C254" s="31" t="s">
        <v>15</v>
      </c>
      <c r="D254" s="7" t="s">
        <v>175</v>
      </c>
      <c r="E254" s="7" t="s">
        <v>49</v>
      </c>
      <c r="F254" s="7" t="s">
        <v>83</v>
      </c>
      <c r="G254" s="14"/>
      <c r="H254" s="9"/>
      <c r="I254" s="23"/>
      <c r="P254" s="9"/>
      <c r="Q254" s="9"/>
    </row>
    <row r="255" spans="1:19" ht="12" customHeight="1">
      <c r="A255" s="60" t="s">
        <v>4</v>
      </c>
      <c r="B255" s="7" t="s">
        <v>3</v>
      </c>
      <c r="C255" s="31" t="s">
        <v>15</v>
      </c>
      <c r="D255" s="7" t="s">
        <v>117</v>
      </c>
      <c r="E255" s="7" t="s">
        <v>49</v>
      </c>
      <c r="F255" s="7" t="s">
        <v>84</v>
      </c>
      <c r="G255" s="14"/>
      <c r="H255" s="9">
        <v>10000</v>
      </c>
      <c r="I255" s="23">
        <v>320</v>
      </c>
      <c r="P255" s="9"/>
      <c r="Q255" s="9"/>
    </row>
    <row r="256" spans="1:19" ht="12" customHeight="1">
      <c r="A256" s="60" t="s">
        <v>4</v>
      </c>
      <c r="B256" s="7" t="s">
        <v>3</v>
      </c>
      <c r="C256" s="31" t="s">
        <v>15</v>
      </c>
      <c r="D256" s="272" t="s">
        <v>118</v>
      </c>
      <c r="E256" s="272" t="s">
        <v>52</v>
      </c>
      <c r="F256" s="273"/>
      <c r="G256" s="269"/>
      <c r="H256" s="274">
        <f>H257+H258</f>
        <v>5100</v>
      </c>
      <c r="I256" s="270"/>
      <c r="J256" s="271"/>
      <c r="K256" s="271"/>
      <c r="L256" s="271"/>
      <c r="M256" s="271"/>
      <c r="N256" s="271"/>
      <c r="O256" s="271"/>
      <c r="P256" s="275">
        <f>P257+P258</f>
        <v>-14398</v>
      </c>
      <c r="Q256" s="275">
        <f>Q257+Q258</f>
        <v>-14398</v>
      </c>
    </row>
    <row r="257" spans="1:22" s="100" customFormat="1" ht="12" customHeight="1">
      <c r="A257" s="97" t="s">
        <v>4</v>
      </c>
      <c r="B257" s="84" t="s">
        <v>3</v>
      </c>
      <c r="C257" s="85" t="s">
        <v>15</v>
      </c>
      <c r="D257" s="237" t="s">
        <v>118</v>
      </c>
      <c r="E257" s="237" t="s">
        <v>52</v>
      </c>
      <c r="F257" s="237" t="s">
        <v>85</v>
      </c>
      <c r="G257" s="239"/>
      <c r="H257" s="240">
        <v>5000</v>
      </c>
      <c r="I257" s="240">
        <v>10000</v>
      </c>
      <c r="J257" s="240">
        <v>10000</v>
      </c>
      <c r="K257" s="240">
        <v>10000</v>
      </c>
      <c r="L257" s="240">
        <v>10000</v>
      </c>
      <c r="M257" s="240">
        <v>10000</v>
      </c>
      <c r="N257" s="240">
        <v>10000</v>
      </c>
      <c r="O257" s="240">
        <v>10000</v>
      </c>
      <c r="P257" s="240">
        <v>-14469</v>
      </c>
      <c r="Q257" s="240">
        <v>-14469</v>
      </c>
    </row>
    <row r="258" spans="1:22" s="100" customFormat="1" ht="12" customHeight="1">
      <c r="A258" s="97" t="s">
        <v>4</v>
      </c>
      <c r="B258" s="84" t="s">
        <v>3</v>
      </c>
      <c r="C258" s="85" t="s">
        <v>15</v>
      </c>
      <c r="D258" s="237" t="s">
        <v>246</v>
      </c>
      <c r="E258" s="237" t="s">
        <v>52</v>
      </c>
      <c r="F258" s="237" t="s">
        <v>243</v>
      </c>
      <c r="G258" s="239"/>
      <c r="H258" s="240">
        <v>100</v>
      </c>
      <c r="I258" s="240"/>
      <c r="J258" s="240"/>
      <c r="K258" s="240"/>
      <c r="L258" s="240"/>
      <c r="M258" s="240"/>
      <c r="N258" s="240"/>
      <c r="O258" s="240"/>
      <c r="P258" s="240">
        <v>71</v>
      </c>
      <c r="Q258" s="240">
        <v>71</v>
      </c>
      <c r="U258" s="268"/>
    </row>
    <row r="259" spans="1:22" s="100" customFormat="1" ht="12" customHeight="1">
      <c r="A259" s="97" t="s">
        <v>4</v>
      </c>
      <c r="B259" s="84" t="s">
        <v>3</v>
      </c>
      <c r="C259" s="85" t="s">
        <v>15</v>
      </c>
      <c r="D259" s="86" t="s">
        <v>123</v>
      </c>
      <c r="E259" s="86" t="s">
        <v>58</v>
      </c>
      <c r="F259" s="86" t="s">
        <v>89</v>
      </c>
      <c r="G259" s="87"/>
      <c r="H259" s="88">
        <v>4000</v>
      </c>
      <c r="I259" s="102">
        <v>500</v>
      </c>
      <c r="J259" s="102">
        <v>500</v>
      </c>
      <c r="K259" s="102">
        <v>500</v>
      </c>
      <c r="L259" s="102">
        <v>500</v>
      </c>
      <c r="M259" s="102">
        <v>500</v>
      </c>
      <c r="N259" s="102">
        <v>500</v>
      </c>
      <c r="O259" s="102">
        <v>500</v>
      </c>
      <c r="P259" s="88">
        <v>3713</v>
      </c>
      <c r="Q259" s="88">
        <v>3713</v>
      </c>
    </row>
    <row r="260" spans="1:22" s="100" customFormat="1" ht="12" customHeight="1">
      <c r="A260" s="97" t="s">
        <v>4</v>
      </c>
      <c r="B260" s="84" t="s">
        <v>3</v>
      </c>
      <c r="C260" s="85" t="s">
        <v>15</v>
      </c>
      <c r="D260" s="86" t="s">
        <v>124</v>
      </c>
      <c r="E260" s="86" t="s">
        <v>55</v>
      </c>
      <c r="F260" s="86" t="s">
        <v>90</v>
      </c>
      <c r="G260" s="87"/>
      <c r="H260" s="88">
        <v>20000</v>
      </c>
      <c r="I260" s="102">
        <v>30000</v>
      </c>
      <c r="J260" s="102">
        <v>30000</v>
      </c>
      <c r="K260" s="102">
        <v>30000</v>
      </c>
      <c r="L260" s="102">
        <v>30000</v>
      </c>
      <c r="M260" s="102">
        <v>30000</v>
      </c>
      <c r="N260" s="102">
        <v>30000</v>
      </c>
      <c r="O260" s="102">
        <v>30000</v>
      </c>
      <c r="P260" s="88">
        <v>8200</v>
      </c>
      <c r="Q260" s="88">
        <v>8200</v>
      </c>
    </row>
    <row r="261" spans="1:22" s="100" customFormat="1" ht="12" customHeight="1">
      <c r="A261" s="97" t="s">
        <v>4</v>
      </c>
      <c r="B261" s="84" t="s">
        <v>3</v>
      </c>
      <c r="C261" s="85" t="s">
        <v>15</v>
      </c>
      <c r="D261" s="86" t="s">
        <v>125</v>
      </c>
      <c r="E261" s="86" t="s">
        <v>59</v>
      </c>
      <c r="F261" s="86" t="s">
        <v>76</v>
      </c>
      <c r="G261" s="87"/>
      <c r="H261" s="88">
        <v>6000</v>
      </c>
      <c r="I261" s="102"/>
      <c r="J261" s="102"/>
      <c r="K261" s="102"/>
      <c r="L261" s="102"/>
      <c r="M261" s="102"/>
      <c r="N261" s="102"/>
      <c r="O261" s="102"/>
      <c r="P261" s="88">
        <v>6260</v>
      </c>
      <c r="Q261" s="88">
        <v>6260</v>
      </c>
    </row>
    <row r="262" spans="1:22" s="100" customFormat="1" ht="12" customHeight="1">
      <c r="A262" s="97" t="s">
        <v>4</v>
      </c>
      <c r="B262" s="84" t="s">
        <v>3</v>
      </c>
      <c r="C262" s="85" t="s">
        <v>15</v>
      </c>
      <c r="D262" s="86" t="s">
        <v>119</v>
      </c>
      <c r="E262" s="86" t="s">
        <v>51</v>
      </c>
      <c r="F262" s="86" t="s">
        <v>76</v>
      </c>
      <c r="G262" s="87"/>
      <c r="H262" s="88">
        <v>377</v>
      </c>
      <c r="I262" s="102">
        <v>60000</v>
      </c>
      <c r="J262" s="102">
        <v>60000</v>
      </c>
      <c r="K262" s="102">
        <v>60000</v>
      </c>
      <c r="L262" s="102">
        <v>60000</v>
      </c>
      <c r="M262" s="102">
        <v>60000</v>
      </c>
      <c r="N262" s="102">
        <v>60000</v>
      </c>
      <c r="O262" s="102">
        <v>60000</v>
      </c>
      <c r="P262" s="88"/>
      <c r="Q262" s="88"/>
    </row>
    <row r="263" spans="1:22" s="100" customFormat="1" ht="12" customHeight="1">
      <c r="A263" s="97" t="s">
        <v>4</v>
      </c>
      <c r="B263" s="84" t="s">
        <v>3</v>
      </c>
      <c r="C263" s="85" t="s">
        <v>15</v>
      </c>
      <c r="D263" s="86" t="s">
        <v>189</v>
      </c>
      <c r="E263" s="86" t="s">
        <v>54</v>
      </c>
      <c r="F263" s="86"/>
      <c r="G263" s="87"/>
      <c r="H263" s="88">
        <f>H265+H266+H267</f>
        <v>0</v>
      </c>
      <c r="I263" s="102">
        <v>61309</v>
      </c>
      <c r="J263" s="102">
        <v>61309</v>
      </c>
      <c r="K263" s="102">
        <v>61309</v>
      </c>
      <c r="L263" s="102">
        <v>61309</v>
      </c>
      <c r="M263" s="102">
        <v>61309</v>
      </c>
      <c r="N263" s="102">
        <v>61309</v>
      </c>
      <c r="O263" s="102">
        <v>61309</v>
      </c>
      <c r="P263" s="88">
        <v>1459</v>
      </c>
      <c r="Q263" s="88">
        <v>1459</v>
      </c>
    </row>
    <row r="264" spans="1:22" s="100" customFormat="1" ht="12" customHeight="1">
      <c r="A264" s="97" t="s">
        <v>4</v>
      </c>
      <c r="B264" s="84" t="s">
        <v>3</v>
      </c>
      <c r="C264" s="85" t="s">
        <v>15</v>
      </c>
      <c r="D264" s="237" t="s">
        <v>247</v>
      </c>
      <c r="E264" s="237" t="s">
        <v>54</v>
      </c>
      <c r="F264" s="237" t="s">
        <v>238</v>
      </c>
      <c r="G264" s="239"/>
      <c r="H264" s="240"/>
      <c r="I264" s="240"/>
      <c r="J264" s="240"/>
      <c r="K264" s="240"/>
      <c r="L264" s="240"/>
      <c r="M264" s="240"/>
      <c r="N264" s="240"/>
      <c r="O264" s="240"/>
      <c r="P264" s="240">
        <v>1459</v>
      </c>
      <c r="Q264" s="240">
        <v>1459</v>
      </c>
    </row>
    <row r="265" spans="1:22" s="101" customFormat="1" ht="12" customHeight="1">
      <c r="A265" s="60" t="s">
        <v>4</v>
      </c>
      <c r="B265" s="90" t="s">
        <v>3</v>
      </c>
      <c r="C265" s="91" t="s">
        <v>15</v>
      </c>
      <c r="D265" s="90" t="s">
        <v>121</v>
      </c>
      <c r="E265" s="90" t="s">
        <v>54</v>
      </c>
      <c r="F265" s="90" t="s">
        <v>93</v>
      </c>
      <c r="G265" s="92"/>
      <c r="H265" s="93"/>
      <c r="I265" s="93">
        <v>42309</v>
      </c>
      <c r="J265" s="93">
        <v>42309</v>
      </c>
      <c r="K265" s="93">
        <v>42309</v>
      </c>
      <c r="L265" s="93">
        <v>42309</v>
      </c>
      <c r="M265" s="93">
        <v>42309</v>
      </c>
      <c r="N265" s="93">
        <v>42309</v>
      </c>
      <c r="O265" s="93">
        <v>42309</v>
      </c>
      <c r="P265" s="93"/>
      <c r="Q265" s="93"/>
      <c r="V265" s="227"/>
    </row>
    <row r="266" spans="1:22" s="101" customFormat="1" ht="12" customHeight="1">
      <c r="A266" s="60" t="s">
        <v>4</v>
      </c>
      <c r="B266" s="90" t="s">
        <v>3</v>
      </c>
      <c r="C266" s="91" t="s">
        <v>15</v>
      </c>
      <c r="D266" s="90" t="s">
        <v>227</v>
      </c>
      <c r="E266" s="90" t="s">
        <v>54</v>
      </c>
      <c r="F266" s="90" t="s">
        <v>92</v>
      </c>
      <c r="G266" s="92"/>
      <c r="H266" s="93"/>
      <c r="I266" s="93">
        <v>19000</v>
      </c>
      <c r="J266" s="93">
        <v>19000</v>
      </c>
      <c r="K266" s="93">
        <v>19000</v>
      </c>
      <c r="L266" s="93">
        <v>19000</v>
      </c>
      <c r="M266" s="93">
        <v>19000</v>
      </c>
      <c r="N266" s="93">
        <v>19000</v>
      </c>
      <c r="O266" s="93">
        <v>19000</v>
      </c>
      <c r="P266" s="93"/>
      <c r="Q266" s="93"/>
      <c r="V266" s="227"/>
    </row>
    <row r="267" spans="1:22" s="101" customFormat="1" ht="12" customHeight="1">
      <c r="A267" s="60" t="s">
        <v>4</v>
      </c>
      <c r="B267" s="90" t="s">
        <v>3</v>
      </c>
      <c r="C267" s="91" t="s">
        <v>15</v>
      </c>
      <c r="D267" s="90" t="s">
        <v>228</v>
      </c>
      <c r="E267" s="90" t="s">
        <v>54</v>
      </c>
      <c r="F267" s="90" t="s">
        <v>223</v>
      </c>
      <c r="G267" s="92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V267" s="227"/>
    </row>
    <row r="268" spans="1:22" s="100" customFormat="1" ht="12" customHeight="1">
      <c r="A268" s="97" t="s">
        <v>4</v>
      </c>
      <c r="B268" s="84" t="s">
        <v>3</v>
      </c>
      <c r="C268" s="85" t="s">
        <v>15</v>
      </c>
      <c r="D268" s="86" t="s">
        <v>282</v>
      </c>
      <c r="E268" s="86" t="s">
        <v>281</v>
      </c>
      <c r="F268" s="86" t="s">
        <v>101</v>
      </c>
      <c r="G268" s="87"/>
      <c r="H268" s="88">
        <v>400</v>
      </c>
      <c r="I268" s="102">
        <v>20827</v>
      </c>
      <c r="J268" s="102">
        <v>20827</v>
      </c>
      <c r="K268" s="102">
        <v>20827</v>
      </c>
      <c r="L268" s="102">
        <v>20827</v>
      </c>
      <c r="M268" s="102">
        <v>20827</v>
      </c>
      <c r="N268" s="102">
        <v>20827</v>
      </c>
      <c r="O268" s="102">
        <v>20827</v>
      </c>
      <c r="P268" s="88">
        <v>336</v>
      </c>
      <c r="Q268" s="88">
        <v>336</v>
      </c>
    </row>
    <row r="269" spans="1:22" s="100" customFormat="1" ht="12" customHeight="1">
      <c r="A269" s="132" t="s">
        <v>4</v>
      </c>
      <c r="B269" s="132" t="s">
        <v>3</v>
      </c>
      <c r="C269" s="133" t="s">
        <v>30</v>
      </c>
      <c r="D269" s="132" t="s">
        <v>199</v>
      </c>
      <c r="E269" s="132"/>
      <c r="F269" s="132"/>
      <c r="G269" s="134"/>
      <c r="H269" s="135">
        <f>H270+H271+H275+H283+H284</f>
        <v>114800</v>
      </c>
      <c r="I269" s="111">
        <v>24287</v>
      </c>
      <c r="J269" s="112">
        <v>13500</v>
      </c>
      <c r="P269" s="135">
        <f>P270+P271+P275+P283+P284</f>
        <v>97253</v>
      </c>
      <c r="Q269" s="135">
        <f>Q270+Q271+Q275+Q283+Q284</f>
        <v>97253</v>
      </c>
    </row>
    <row r="270" spans="1:22" s="100" customFormat="1" ht="12" customHeight="1">
      <c r="A270" s="97" t="s">
        <v>4</v>
      </c>
      <c r="B270" s="84" t="s">
        <v>3</v>
      </c>
      <c r="C270" s="85" t="s">
        <v>30</v>
      </c>
      <c r="D270" s="86" t="s">
        <v>190</v>
      </c>
      <c r="E270" s="86" t="s">
        <v>47</v>
      </c>
      <c r="F270" s="86" t="s">
        <v>62</v>
      </c>
      <c r="G270" s="87"/>
      <c r="H270" s="88">
        <v>88000</v>
      </c>
      <c r="I270" s="99">
        <v>16614</v>
      </c>
      <c r="P270" s="88">
        <v>77835</v>
      </c>
      <c r="Q270" s="88">
        <v>77835</v>
      </c>
    </row>
    <row r="271" spans="1:22" ht="12" customHeight="1">
      <c r="A271" s="61" t="s">
        <v>4</v>
      </c>
      <c r="B271" s="6" t="s">
        <v>3</v>
      </c>
      <c r="C271" s="30" t="s">
        <v>30</v>
      </c>
      <c r="D271" s="86" t="s">
        <v>174</v>
      </c>
      <c r="E271" s="40" t="s">
        <v>48</v>
      </c>
      <c r="F271" s="40"/>
      <c r="G271" s="41"/>
      <c r="H271" s="42">
        <f>H272+H273+H274</f>
        <v>14300</v>
      </c>
      <c r="I271" s="43"/>
      <c r="P271" s="42">
        <f>P272+P273+P274</f>
        <v>14242</v>
      </c>
      <c r="Q271" s="42">
        <f>Q272+Q273+Q274</f>
        <v>14242</v>
      </c>
    </row>
    <row r="272" spans="1:22" ht="12" customHeight="1">
      <c r="A272" s="60" t="s">
        <v>4</v>
      </c>
      <c r="B272" s="7" t="s">
        <v>3</v>
      </c>
      <c r="C272" s="31" t="s">
        <v>30</v>
      </c>
      <c r="D272" s="7" t="s">
        <v>161</v>
      </c>
      <c r="E272" s="7" t="s">
        <v>48</v>
      </c>
      <c r="F272" s="7" t="s">
        <v>64</v>
      </c>
      <c r="G272" s="14"/>
      <c r="H272" s="9">
        <v>9000</v>
      </c>
      <c r="I272" s="23">
        <v>3227</v>
      </c>
      <c r="P272" s="9">
        <v>9182</v>
      </c>
      <c r="Q272" s="9">
        <v>9182</v>
      </c>
    </row>
    <row r="273" spans="1:17" ht="12" customHeight="1">
      <c r="A273" s="60" t="s">
        <v>4</v>
      </c>
      <c r="B273" s="7" t="s">
        <v>3</v>
      </c>
      <c r="C273" s="31" t="s">
        <v>30</v>
      </c>
      <c r="D273" s="7" t="s">
        <v>162</v>
      </c>
      <c r="E273" s="7" t="s">
        <v>48</v>
      </c>
      <c r="F273" s="7" t="s">
        <v>65</v>
      </c>
      <c r="G273" s="14"/>
      <c r="H273" s="9">
        <v>3500</v>
      </c>
      <c r="I273" s="23">
        <v>1374</v>
      </c>
      <c r="P273" s="9">
        <v>3557</v>
      </c>
      <c r="Q273" s="9">
        <v>3557</v>
      </c>
    </row>
    <row r="274" spans="1:17" ht="12" customHeight="1">
      <c r="A274" s="60" t="s">
        <v>4</v>
      </c>
      <c r="B274" s="7" t="s">
        <v>3</v>
      </c>
      <c r="C274" s="31" t="s">
        <v>30</v>
      </c>
      <c r="D274" s="7" t="s">
        <v>163</v>
      </c>
      <c r="E274" s="7" t="s">
        <v>48</v>
      </c>
      <c r="F274" s="7" t="s">
        <v>66</v>
      </c>
      <c r="G274" s="14"/>
      <c r="H274" s="9">
        <v>1800</v>
      </c>
      <c r="I274" s="23">
        <v>736</v>
      </c>
      <c r="P274" s="9">
        <v>1503</v>
      </c>
      <c r="Q274" s="9">
        <v>1503</v>
      </c>
    </row>
    <row r="275" spans="1:17" s="100" customFormat="1" ht="12" customHeight="1">
      <c r="A275" s="97" t="s">
        <v>4</v>
      </c>
      <c r="B275" s="84" t="s">
        <v>3</v>
      </c>
      <c r="C275" s="85" t="s">
        <v>30</v>
      </c>
      <c r="D275" s="86" t="s">
        <v>169</v>
      </c>
      <c r="E275" s="86" t="s">
        <v>49</v>
      </c>
      <c r="F275" s="86"/>
      <c r="G275" s="87"/>
      <c r="H275" s="88">
        <f>H276+H277+H278+H279+H280+H281+H282</f>
        <v>12500</v>
      </c>
      <c r="I275" s="99"/>
      <c r="P275" s="88">
        <f>P276+P277+P278+P279+P280+P281+P282</f>
        <v>9488</v>
      </c>
      <c r="Q275" s="88">
        <f>Q276+Q277+Q278+Q279+Q280+Q281+Q282</f>
        <v>9488</v>
      </c>
    </row>
    <row r="276" spans="1:17" ht="12" customHeight="1">
      <c r="A276" s="60" t="s">
        <v>4</v>
      </c>
      <c r="B276" s="7" t="s">
        <v>3</v>
      </c>
      <c r="C276" s="31" t="s">
        <v>30</v>
      </c>
      <c r="D276" s="7" t="s">
        <v>114</v>
      </c>
      <c r="E276" s="7" t="s">
        <v>49</v>
      </c>
      <c r="F276" s="7" t="s">
        <v>79</v>
      </c>
      <c r="G276" s="14"/>
      <c r="H276" s="9"/>
      <c r="I276" s="23"/>
      <c r="P276" s="9">
        <v>4428</v>
      </c>
      <c r="Q276" s="9">
        <v>4428</v>
      </c>
    </row>
    <row r="277" spans="1:17" ht="12" customHeight="1">
      <c r="A277" s="60" t="s">
        <v>4</v>
      </c>
      <c r="B277" s="7" t="s">
        <v>3</v>
      </c>
      <c r="C277" s="31" t="s">
        <v>30</v>
      </c>
      <c r="D277" s="7" t="s">
        <v>103</v>
      </c>
      <c r="E277" s="7" t="s">
        <v>49</v>
      </c>
      <c r="F277" s="7" t="s">
        <v>67</v>
      </c>
      <c r="G277" s="14"/>
      <c r="H277" s="9">
        <v>2000</v>
      </c>
      <c r="I277" s="23">
        <v>2236</v>
      </c>
      <c r="P277" s="9">
        <v>1286</v>
      </c>
      <c r="Q277" s="9">
        <v>1286</v>
      </c>
    </row>
    <row r="278" spans="1:17" ht="12" customHeight="1">
      <c r="A278" s="60" t="s">
        <v>4</v>
      </c>
      <c r="B278" s="7" t="s">
        <v>3</v>
      </c>
      <c r="C278" s="31" t="s">
        <v>30</v>
      </c>
      <c r="D278" s="7" t="s">
        <v>110</v>
      </c>
      <c r="E278" s="7" t="s">
        <v>49</v>
      </c>
      <c r="F278" s="7" t="s">
        <v>68</v>
      </c>
      <c r="G278" s="14"/>
      <c r="H278" s="9">
        <v>2600</v>
      </c>
      <c r="I278" s="23"/>
      <c r="P278" s="9">
        <v>2501</v>
      </c>
      <c r="Q278" s="9">
        <v>2501</v>
      </c>
    </row>
    <row r="279" spans="1:17" ht="12" customHeight="1">
      <c r="A279" s="60" t="s">
        <v>4</v>
      </c>
      <c r="B279" s="7" t="s">
        <v>3</v>
      </c>
      <c r="C279" s="31" t="s">
        <v>30</v>
      </c>
      <c r="D279" s="7" t="s">
        <v>105</v>
      </c>
      <c r="E279" s="7" t="s">
        <v>49</v>
      </c>
      <c r="F279" s="7" t="s">
        <v>69</v>
      </c>
      <c r="G279" s="14"/>
      <c r="H279" s="9">
        <v>2000</v>
      </c>
      <c r="I279" s="23">
        <v>100</v>
      </c>
      <c r="P279" s="9">
        <v>1234</v>
      </c>
      <c r="Q279" s="9">
        <v>1234</v>
      </c>
    </row>
    <row r="280" spans="1:17" ht="12" customHeight="1">
      <c r="A280" s="60" t="s">
        <v>4</v>
      </c>
      <c r="B280" s="7" t="s">
        <v>3</v>
      </c>
      <c r="C280" s="31" t="s">
        <v>30</v>
      </c>
      <c r="D280" s="7" t="s">
        <v>106</v>
      </c>
      <c r="E280" s="7" t="s">
        <v>49</v>
      </c>
      <c r="F280" s="7" t="s">
        <v>70</v>
      </c>
      <c r="G280" s="14"/>
      <c r="H280" s="9">
        <v>500</v>
      </c>
      <c r="I280" s="23"/>
      <c r="P280" s="9">
        <v>29</v>
      </c>
      <c r="Q280" s="9">
        <v>29</v>
      </c>
    </row>
    <row r="281" spans="1:17" ht="12" customHeight="1">
      <c r="A281" s="60" t="s">
        <v>4</v>
      </c>
      <c r="B281" s="7" t="s">
        <v>3</v>
      </c>
      <c r="C281" s="31" t="s">
        <v>30</v>
      </c>
      <c r="D281" s="7" t="s">
        <v>283</v>
      </c>
      <c r="E281" s="7" t="s">
        <v>49</v>
      </c>
      <c r="F281" s="7" t="s">
        <v>88</v>
      </c>
      <c r="G281" s="14"/>
      <c r="H281" s="9"/>
      <c r="I281" s="23"/>
      <c r="P281" s="9">
        <v>10</v>
      </c>
      <c r="Q281" s="9">
        <v>10</v>
      </c>
    </row>
    <row r="282" spans="1:17" ht="12" customHeight="1">
      <c r="A282" s="60" t="s">
        <v>4</v>
      </c>
      <c r="B282" s="7" t="s">
        <v>3</v>
      </c>
      <c r="C282" s="31" t="s">
        <v>30</v>
      </c>
      <c r="D282" s="7" t="s">
        <v>117</v>
      </c>
      <c r="E282" s="7" t="s">
        <v>49</v>
      </c>
      <c r="F282" s="7" t="s">
        <v>84</v>
      </c>
      <c r="G282" s="14"/>
      <c r="H282" s="9">
        <v>5400</v>
      </c>
      <c r="I282" s="23"/>
      <c r="P282" s="9"/>
      <c r="Q282" s="9"/>
    </row>
    <row r="283" spans="1:17" s="100" customFormat="1" ht="12" customHeight="1">
      <c r="A283" s="97" t="s">
        <v>4</v>
      </c>
      <c r="B283" s="120" t="s">
        <v>3</v>
      </c>
      <c r="C283" s="121" t="s">
        <v>30</v>
      </c>
      <c r="D283" s="86" t="s">
        <v>180</v>
      </c>
      <c r="E283" s="86" t="s">
        <v>52</v>
      </c>
      <c r="F283" s="86" t="s">
        <v>85</v>
      </c>
      <c r="G283" s="87"/>
      <c r="H283" s="88"/>
      <c r="I283" s="99"/>
      <c r="P283" s="88">
        <v>-4312</v>
      </c>
      <c r="Q283" s="88">
        <v>-4312</v>
      </c>
    </row>
    <row r="284" spans="1:17" s="100" customFormat="1" ht="12" customHeight="1">
      <c r="A284" s="97" t="s">
        <v>4</v>
      </c>
      <c r="B284" s="84" t="s">
        <v>3</v>
      </c>
      <c r="C284" s="85" t="s">
        <v>30</v>
      </c>
      <c r="D284" s="86" t="s">
        <v>182</v>
      </c>
      <c r="E284" s="86" t="s">
        <v>59</v>
      </c>
      <c r="F284" s="86" t="s">
        <v>76</v>
      </c>
      <c r="G284" s="87"/>
      <c r="H284" s="88"/>
      <c r="I284" s="99"/>
      <c r="J284" s="131"/>
      <c r="K284" s="131"/>
      <c r="L284" s="131"/>
      <c r="M284" s="131"/>
      <c r="P284" s="88"/>
      <c r="Q284" s="88"/>
    </row>
    <row r="285" spans="1:17" s="146" customFormat="1" ht="12" customHeight="1">
      <c r="A285" s="132" t="s">
        <v>4</v>
      </c>
      <c r="B285" s="132" t="s">
        <v>4</v>
      </c>
      <c r="C285" s="133" t="s">
        <v>16</v>
      </c>
      <c r="D285" s="132" t="s">
        <v>171</v>
      </c>
      <c r="E285" s="132" t="s">
        <v>49</v>
      </c>
      <c r="F285" s="132" t="s">
        <v>70</v>
      </c>
      <c r="G285" s="134"/>
      <c r="H285" s="135">
        <v>34</v>
      </c>
      <c r="I285" s="169"/>
      <c r="J285" s="170"/>
      <c r="K285" s="170"/>
      <c r="L285" s="171"/>
      <c r="P285" s="135"/>
      <c r="Q285" s="135"/>
    </row>
    <row r="286" spans="1:17" s="146" customFormat="1" ht="12" customHeight="1">
      <c r="A286" s="132" t="s">
        <v>4</v>
      </c>
      <c r="B286" s="132" t="s">
        <v>4</v>
      </c>
      <c r="C286" s="133" t="s">
        <v>31</v>
      </c>
      <c r="D286" s="132" t="s">
        <v>196</v>
      </c>
      <c r="E286" s="132"/>
      <c r="F286" s="132"/>
      <c r="G286" s="134"/>
      <c r="H286" s="135">
        <v>10456</v>
      </c>
      <c r="I286" s="169"/>
      <c r="J286" s="324"/>
      <c r="K286" s="324"/>
      <c r="L286" s="325"/>
      <c r="P286" s="135">
        <f>P287+P288</f>
        <v>4268</v>
      </c>
      <c r="Q286" s="135">
        <v>4268</v>
      </c>
    </row>
    <row r="287" spans="1:17" s="149" customFormat="1" ht="12" customHeight="1">
      <c r="A287" s="326" t="s">
        <v>4</v>
      </c>
      <c r="B287" s="326" t="s">
        <v>4</v>
      </c>
      <c r="C287" s="327" t="s">
        <v>31</v>
      </c>
      <c r="D287" s="326" t="s">
        <v>284</v>
      </c>
      <c r="E287" s="326" t="s">
        <v>49</v>
      </c>
      <c r="F287" s="326" t="s">
        <v>69</v>
      </c>
      <c r="G287" s="328"/>
      <c r="H287" s="329">
        <v>10000</v>
      </c>
      <c r="I287" s="330">
        <v>80052</v>
      </c>
      <c r="J287" s="331"/>
      <c r="K287" s="331"/>
      <c r="L287" s="332"/>
      <c r="M287" s="332"/>
      <c r="N287" s="332"/>
      <c r="O287" s="332"/>
      <c r="P287" s="329">
        <v>3812</v>
      </c>
      <c r="Q287" s="329">
        <v>3812</v>
      </c>
    </row>
    <row r="288" spans="1:17" s="149" customFormat="1" ht="12" customHeight="1">
      <c r="A288" s="326" t="s">
        <v>4</v>
      </c>
      <c r="B288" s="326" t="s">
        <v>4</v>
      </c>
      <c r="C288" s="327" t="s">
        <v>31</v>
      </c>
      <c r="D288" s="326" t="s">
        <v>103</v>
      </c>
      <c r="E288" s="326" t="s">
        <v>49</v>
      </c>
      <c r="F288" s="326" t="s">
        <v>67</v>
      </c>
      <c r="G288" s="328"/>
      <c r="H288" s="329">
        <v>456</v>
      </c>
      <c r="I288" s="330"/>
      <c r="J288" s="331"/>
      <c r="K288" s="333"/>
      <c r="L288" s="332"/>
      <c r="M288" s="332"/>
      <c r="N288" s="332"/>
      <c r="O288" s="332"/>
      <c r="P288" s="329">
        <v>456</v>
      </c>
      <c r="Q288" s="329">
        <v>456</v>
      </c>
    </row>
    <row r="289" spans="1:17" s="149" customFormat="1" ht="12" customHeight="1">
      <c r="A289" s="132" t="s">
        <v>4</v>
      </c>
      <c r="B289" s="132" t="s">
        <v>4</v>
      </c>
      <c r="C289" s="133" t="s">
        <v>18</v>
      </c>
      <c r="D289" s="132" t="s">
        <v>197</v>
      </c>
      <c r="E289" s="132"/>
      <c r="F289" s="132"/>
      <c r="G289" s="134"/>
      <c r="H289" s="135">
        <f>H290+H291+H292</f>
        <v>4348</v>
      </c>
      <c r="I289" s="147">
        <v>88168</v>
      </c>
      <c r="J289" s="148"/>
      <c r="P289" s="135">
        <f>P290+P291+P292</f>
        <v>348</v>
      </c>
      <c r="Q289" s="135">
        <f>Q290+Q291+Q292</f>
        <v>348</v>
      </c>
    </row>
    <row r="290" spans="1:17" ht="12" customHeight="1">
      <c r="A290" s="60" t="s">
        <v>4</v>
      </c>
      <c r="B290" s="11" t="s">
        <v>4</v>
      </c>
      <c r="C290" s="32" t="s">
        <v>18</v>
      </c>
      <c r="D290" s="44" t="s">
        <v>105</v>
      </c>
      <c r="E290" s="44" t="s">
        <v>49</v>
      </c>
      <c r="F290" s="44" t="s">
        <v>69</v>
      </c>
      <c r="G290" s="45"/>
      <c r="H290" s="46"/>
      <c r="I290" s="47">
        <v>57622</v>
      </c>
      <c r="J290" s="289"/>
      <c r="K290" s="289"/>
      <c r="L290" s="289"/>
      <c r="M290" s="289"/>
      <c r="N290" s="289"/>
      <c r="O290" s="289"/>
      <c r="P290" s="46">
        <v>348</v>
      </c>
      <c r="Q290" s="46">
        <v>348</v>
      </c>
    </row>
    <row r="291" spans="1:17" ht="12" customHeight="1">
      <c r="A291" s="60" t="s">
        <v>4</v>
      </c>
      <c r="B291" s="11" t="s">
        <v>4</v>
      </c>
      <c r="C291" s="136" t="s">
        <v>18</v>
      </c>
      <c r="D291" s="44" t="s">
        <v>181</v>
      </c>
      <c r="E291" s="44" t="s">
        <v>51</v>
      </c>
      <c r="F291" s="44"/>
      <c r="G291" s="45"/>
      <c r="H291" s="46">
        <v>348</v>
      </c>
      <c r="I291" s="24">
        <v>5053</v>
      </c>
      <c r="P291" s="46"/>
      <c r="Q291" s="46"/>
    </row>
    <row r="292" spans="1:17" ht="12" customHeight="1">
      <c r="A292" s="60" t="s">
        <v>4</v>
      </c>
      <c r="B292" s="11" t="s">
        <v>4</v>
      </c>
      <c r="C292" s="136" t="s">
        <v>18</v>
      </c>
      <c r="D292" s="44" t="s">
        <v>198</v>
      </c>
      <c r="E292" s="44" t="s">
        <v>54</v>
      </c>
      <c r="F292" s="44" t="s">
        <v>92</v>
      </c>
      <c r="G292" s="45"/>
      <c r="H292" s="46">
        <v>4000</v>
      </c>
      <c r="I292" s="24">
        <v>25493</v>
      </c>
      <c r="P292" s="46"/>
      <c r="Q292" s="46"/>
    </row>
    <row r="293" spans="1:17" s="100" customFormat="1" ht="12" customHeight="1">
      <c r="A293" s="132" t="s">
        <v>4</v>
      </c>
      <c r="B293" s="132" t="s">
        <v>5</v>
      </c>
      <c r="C293" s="133" t="s">
        <v>20</v>
      </c>
      <c r="D293" s="132" t="s">
        <v>204</v>
      </c>
      <c r="E293" s="132"/>
      <c r="F293" s="132"/>
      <c r="G293" s="134"/>
      <c r="H293" s="135">
        <f>H294</f>
        <v>133092</v>
      </c>
      <c r="I293" s="111">
        <v>77096</v>
      </c>
      <c r="P293" s="135">
        <f>P294</f>
        <v>42398</v>
      </c>
      <c r="Q293" s="135">
        <f>Q294</f>
        <v>42398</v>
      </c>
    </row>
    <row r="294" spans="1:17" s="100" customFormat="1" ht="12" customHeight="1">
      <c r="A294" s="97" t="s">
        <v>4</v>
      </c>
      <c r="B294" s="84" t="s">
        <v>5</v>
      </c>
      <c r="C294" s="85" t="s">
        <v>20</v>
      </c>
      <c r="D294" s="86" t="s">
        <v>187</v>
      </c>
      <c r="E294" s="86" t="s">
        <v>49</v>
      </c>
      <c r="F294" s="86"/>
      <c r="G294" s="87"/>
      <c r="H294" s="88">
        <f>H295+H296+H297+H298+H299+H300+H301+H302+H303+H304</f>
        <v>133092</v>
      </c>
      <c r="I294" s="99"/>
      <c r="P294" s="88">
        <f>P295+P296+P297+P298+P299+P300+P301+P302+P303+P304</f>
        <v>42398</v>
      </c>
      <c r="Q294" s="88">
        <f>Q295+Q296+Q297+Q298+Q299+Q300+Q301+Q302+Q303+Q304</f>
        <v>42398</v>
      </c>
    </row>
    <row r="295" spans="1:17" ht="12" customHeight="1">
      <c r="A295" s="60" t="s">
        <v>4</v>
      </c>
      <c r="B295" s="7" t="s">
        <v>5</v>
      </c>
      <c r="C295" s="31" t="s">
        <v>20</v>
      </c>
      <c r="D295" s="7" t="s">
        <v>114</v>
      </c>
      <c r="E295" s="7" t="s">
        <v>49</v>
      </c>
      <c r="F295" s="7" t="s">
        <v>79</v>
      </c>
      <c r="G295" s="14"/>
      <c r="H295" s="9">
        <v>90000</v>
      </c>
      <c r="I295" s="23">
        <v>50752</v>
      </c>
      <c r="J295" s="3">
        <v>72000</v>
      </c>
      <c r="P295" s="9">
        <v>42398</v>
      </c>
      <c r="Q295" s="9">
        <v>42398</v>
      </c>
    </row>
    <row r="296" spans="1:17" ht="12" customHeight="1">
      <c r="A296" s="60" t="s">
        <v>4</v>
      </c>
      <c r="B296" s="7" t="s">
        <v>5</v>
      </c>
      <c r="C296" s="31" t="s">
        <v>20</v>
      </c>
      <c r="D296" s="7" t="s">
        <v>115</v>
      </c>
      <c r="E296" s="7" t="s">
        <v>49</v>
      </c>
      <c r="F296" s="7" t="s">
        <v>80</v>
      </c>
      <c r="G296" s="14"/>
      <c r="H296" s="9"/>
      <c r="I296" s="23"/>
      <c r="P296" s="9"/>
      <c r="Q296" s="9"/>
    </row>
    <row r="297" spans="1:17" ht="12" customHeight="1">
      <c r="A297" s="60" t="s">
        <v>4</v>
      </c>
      <c r="B297" s="7" t="s">
        <v>5</v>
      </c>
      <c r="C297" s="31" t="s">
        <v>20</v>
      </c>
      <c r="D297" s="7" t="s">
        <v>116</v>
      </c>
      <c r="E297" s="7" t="s">
        <v>49</v>
      </c>
      <c r="F297" s="7" t="s">
        <v>81</v>
      </c>
      <c r="G297" s="14"/>
      <c r="H297" s="9">
        <v>3092</v>
      </c>
      <c r="I297" s="23"/>
      <c r="P297" s="9"/>
      <c r="Q297" s="9"/>
    </row>
    <row r="298" spans="1:17" ht="12" customHeight="1">
      <c r="A298" s="60" t="s">
        <v>4</v>
      </c>
      <c r="B298" s="7" t="s">
        <v>5</v>
      </c>
      <c r="C298" s="31" t="s">
        <v>20</v>
      </c>
      <c r="D298" s="7" t="s">
        <v>248</v>
      </c>
      <c r="E298" s="7" t="s">
        <v>49</v>
      </c>
      <c r="F298" s="7" t="s">
        <v>78</v>
      </c>
      <c r="G298" s="14"/>
      <c r="H298" s="9"/>
      <c r="I298" s="23"/>
      <c r="P298" s="9"/>
      <c r="Q298" s="9"/>
    </row>
    <row r="299" spans="1:17" ht="12" customHeight="1">
      <c r="A299" s="60" t="s">
        <v>4</v>
      </c>
      <c r="B299" s="7" t="s">
        <v>5</v>
      </c>
      <c r="C299" s="31" t="s">
        <v>20</v>
      </c>
      <c r="D299" s="7" t="s">
        <v>103</v>
      </c>
      <c r="E299" s="7" t="s">
        <v>49</v>
      </c>
      <c r="F299" s="7" t="s">
        <v>67</v>
      </c>
      <c r="G299" s="14"/>
      <c r="H299" s="9">
        <v>11000</v>
      </c>
      <c r="I299" s="23">
        <v>473</v>
      </c>
      <c r="P299" s="9"/>
      <c r="Q299" s="9"/>
    </row>
    <row r="300" spans="1:17" ht="12" customHeight="1">
      <c r="A300" s="60" t="s">
        <v>4</v>
      </c>
      <c r="B300" s="7" t="s">
        <v>5</v>
      </c>
      <c r="C300" s="31" t="s">
        <v>20</v>
      </c>
      <c r="D300" s="7" t="s">
        <v>110</v>
      </c>
      <c r="E300" s="7" t="s">
        <v>49</v>
      </c>
      <c r="F300" s="7" t="s">
        <v>68</v>
      </c>
      <c r="G300" s="14"/>
      <c r="H300" s="9">
        <v>20000</v>
      </c>
      <c r="I300" s="23">
        <v>9260</v>
      </c>
      <c r="P300" s="9"/>
      <c r="Q300" s="9"/>
    </row>
    <row r="301" spans="1:17" ht="12" customHeight="1">
      <c r="A301" s="60" t="s">
        <v>4</v>
      </c>
      <c r="B301" s="7" t="s">
        <v>5</v>
      </c>
      <c r="C301" s="31" t="s">
        <v>20</v>
      </c>
      <c r="D301" s="7" t="s">
        <v>105</v>
      </c>
      <c r="E301" s="7" t="s">
        <v>49</v>
      </c>
      <c r="F301" s="7" t="s">
        <v>69</v>
      </c>
      <c r="G301" s="14"/>
      <c r="H301" s="9">
        <v>5000</v>
      </c>
      <c r="I301" s="23">
        <v>17084</v>
      </c>
      <c r="P301" s="9"/>
      <c r="Q301" s="9"/>
    </row>
    <row r="302" spans="1:17" ht="12" customHeight="1">
      <c r="A302" s="60" t="s">
        <v>4</v>
      </c>
      <c r="B302" s="7" t="s">
        <v>5</v>
      </c>
      <c r="C302" s="31" t="s">
        <v>20</v>
      </c>
      <c r="D302" s="7" t="s">
        <v>111</v>
      </c>
      <c r="E302" s="7" t="s">
        <v>49</v>
      </c>
      <c r="F302" s="7" t="s">
        <v>82</v>
      </c>
      <c r="G302" s="14"/>
      <c r="H302" s="9">
        <v>3000</v>
      </c>
      <c r="I302" s="23"/>
      <c r="P302" s="9"/>
      <c r="Q302" s="9"/>
    </row>
    <row r="303" spans="1:17" ht="12" customHeight="1">
      <c r="A303" s="60" t="s">
        <v>4</v>
      </c>
      <c r="B303" s="7" t="s">
        <v>5</v>
      </c>
      <c r="C303" s="31" t="s">
        <v>20</v>
      </c>
      <c r="D303" s="7" t="s">
        <v>106</v>
      </c>
      <c r="E303" s="7" t="s">
        <v>49</v>
      </c>
      <c r="F303" s="7" t="s">
        <v>70</v>
      </c>
      <c r="G303" s="14"/>
      <c r="H303" s="9">
        <v>1000</v>
      </c>
      <c r="I303" s="23"/>
      <c r="P303" s="9"/>
      <c r="Q303" s="9"/>
    </row>
    <row r="304" spans="1:17" ht="12" customHeight="1">
      <c r="A304" s="60" t="s">
        <v>4</v>
      </c>
      <c r="B304" s="7" t="s">
        <v>5</v>
      </c>
      <c r="C304" s="31" t="s">
        <v>20</v>
      </c>
      <c r="D304" s="44" t="s">
        <v>198</v>
      </c>
      <c r="E304" s="44" t="s">
        <v>54</v>
      </c>
      <c r="F304" s="44"/>
      <c r="G304" s="45"/>
      <c r="H304" s="46">
        <f>H305+H306+H307</f>
        <v>0</v>
      </c>
      <c r="I304" s="47"/>
      <c r="J304" s="289"/>
      <c r="K304" s="289"/>
      <c r="L304" s="289"/>
      <c r="M304" s="289"/>
      <c r="N304" s="289"/>
      <c r="O304" s="289"/>
      <c r="P304" s="46"/>
      <c r="Q304" s="46">
        <f>Q305+Q306+Q307</f>
        <v>0</v>
      </c>
    </row>
    <row r="305" spans="1:17" ht="12" customHeight="1">
      <c r="A305" s="60" t="s">
        <v>4</v>
      </c>
      <c r="B305" s="7" t="s">
        <v>5</v>
      </c>
      <c r="C305" s="31" t="s">
        <v>20</v>
      </c>
      <c r="D305" s="7" t="s">
        <v>251</v>
      </c>
      <c r="E305" s="7" t="s">
        <v>54</v>
      </c>
      <c r="F305" s="7" t="s">
        <v>223</v>
      </c>
      <c r="G305" s="14"/>
      <c r="H305" s="9"/>
      <c r="I305" s="23"/>
      <c r="P305" s="9"/>
      <c r="Q305" s="9"/>
    </row>
    <row r="306" spans="1:17" ht="12" customHeight="1">
      <c r="A306" s="60" t="s">
        <v>4</v>
      </c>
      <c r="B306" s="7" t="s">
        <v>5</v>
      </c>
      <c r="C306" s="31" t="s">
        <v>20</v>
      </c>
      <c r="D306" s="7" t="s">
        <v>250</v>
      </c>
      <c r="E306" s="7" t="s">
        <v>54</v>
      </c>
      <c r="F306" s="7" t="s">
        <v>238</v>
      </c>
      <c r="G306" s="14"/>
      <c r="H306" s="9"/>
      <c r="I306" s="23"/>
      <c r="P306" s="9"/>
      <c r="Q306" s="9"/>
    </row>
    <row r="307" spans="1:17" ht="12" customHeight="1">
      <c r="A307" s="60" t="s">
        <v>4</v>
      </c>
      <c r="B307" s="7" t="s">
        <v>5</v>
      </c>
      <c r="C307" s="31" t="s">
        <v>20</v>
      </c>
      <c r="D307" s="7" t="s">
        <v>249</v>
      </c>
      <c r="E307" s="7" t="s">
        <v>54</v>
      </c>
      <c r="F307" s="7" t="s">
        <v>93</v>
      </c>
      <c r="G307" s="14"/>
      <c r="H307" s="9"/>
      <c r="I307" s="23"/>
      <c r="P307" s="9"/>
      <c r="Q307" s="9"/>
    </row>
    <row r="308" spans="1:17" s="100" customFormat="1" ht="12" customHeight="1">
      <c r="A308" s="132" t="s">
        <v>4</v>
      </c>
      <c r="B308" s="132" t="s">
        <v>7</v>
      </c>
      <c r="C308" s="133" t="s">
        <v>32</v>
      </c>
      <c r="D308" s="132" t="s">
        <v>207</v>
      </c>
      <c r="E308" s="132"/>
      <c r="F308" s="132"/>
      <c r="G308" s="134"/>
      <c r="H308" s="135">
        <f>H309</f>
        <v>17000</v>
      </c>
      <c r="I308" s="111">
        <v>433</v>
      </c>
      <c r="P308" s="135">
        <f>P309</f>
        <v>12640</v>
      </c>
      <c r="Q308" s="135">
        <f>Q309</f>
        <v>12640</v>
      </c>
    </row>
    <row r="309" spans="1:17" s="100" customFormat="1" ht="12" customHeight="1">
      <c r="A309" s="97" t="s">
        <v>4</v>
      </c>
      <c r="B309" s="84" t="s">
        <v>7</v>
      </c>
      <c r="C309" s="85" t="s">
        <v>32</v>
      </c>
      <c r="D309" s="86" t="s">
        <v>169</v>
      </c>
      <c r="E309" s="86" t="s">
        <v>49</v>
      </c>
      <c r="F309" s="86"/>
      <c r="G309" s="87"/>
      <c r="H309" s="88">
        <f>H310+H311+H312</f>
        <v>17000</v>
      </c>
      <c r="I309" s="113"/>
      <c r="P309" s="88">
        <f>P310+P311+P312</f>
        <v>12640</v>
      </c>
      <c r="Q309" s="88">
        <f>Q310+Q311+Q312</f>
        <v>12640</v>
      </c>
    </row>
    <row r="310" spans="1:17" s="101" customFormat="1" ht="12" customHeight="1">
      <c r="A310" s="60" t="s">
        <v>4</v>
      </c>
      <c r="B310" s="90" t="s">
        <v>7</v>
      </c>
      <c r="C310" s="91" t="s">
        <v>32</v>
      </c>
      <c r="D310" s="90" t="s">
        <v>105</v>
      </c>
      <c r="E310" s="90" t="s">
        <v>49</v>
      </c>
      <c r="F310" s="90" t="s">
        <v>69</v>
      </c>
      <c r="G310" s="92"/>
      <c r="H310" s="93">
        <v>10000</v>
      </c>
      <c r="I310" s="110">
        <v>252</v>
      </c>
      <c r="P310" s="93">
        <v>6644</v>
      </c>
      <c r="Q310" s="93">
        <v>6644</v>
      </c>
    </row>
    <row r="311" spans="1:17" s="101" customFormat="1" ht="12" customHeight="1">
      <c r="A311" s="60" t="s">
        <v>4</v>
      </c>
      <c r="B311" s="90" t="s">
        <v>7</v>
      </c>
      <c r="C311" s="91" t="s">
        <v>32</v>
      </c>
      <c r="D311" s="90" t="s">
        <v>103</v>
      </c>
      <c r="E311" s="90" t="s">
        <v>49</v>
      </c>
      <c r="F311" s="90" t="s">
        <v>67</v>
      </c>
      <c r="G311" s="92"/>
      <c r="H311" s="93">
        <v>5000</v>
      </c>
      <c r="I311" s="110">
        <v>64</v>
      </c>
      <c r="P311" s="93">
        <v>4907</v>
      </c>
      <c r="Q311" s="93">
        <v>4907</v>
      </c>
    </row>
    <row r="312" spans="1:17" s="101" customFormat="1" ht="12" customHeight="1">
      <c r="A312" s="60" t="s">
        <v>4</v>
      </c>
      <c r="B312" s="7" t="s">
        <v>7</v>
      </c>
      <c r="C312" s="31" t="s">
        <v>32</v>
      </c>
      <c r="D312" s="7" t="s">
        <v>110</v>
      </c>
      <c r="E312" s="7" t="s">
        <v>49</v>
      </c>
      <c r="F312" s="7" t="s">
        <v>68</v>
      </c>
      <c r="G312" s="14"/>
      <c r="H312" s="9">
        <v>2000</v>
      </c>
      <c r="I312" s="23">
        <v>117</v>
      </c>
      <c r="P312" s="9">
        <v>1089</v>
      </c>
      <c r="Q312" s="9">
        <v>1089</v>
      </c>
    </row>
    <row r="313" spans="1:17" s="100" customFormat="1" ht="12" customHeight="1">
      <c r="A313" s="97" t="s">
        <v>4</v>
      </c>
      <c r="B313" s="120" t="s">
        <v>7</v>
      </c>
      <c r="C313" s="121" t="s">
        <v>32</v>
      </c>
      <c r="D313" s="86" t="s">
        <v>181</v>
      </c>
      <c r="E313" s="86" t="s">
        <v>51</v>
      </c>
      <c r="F313" s="86"/>
      <c r="G313" s="87"/>
      <c r="H313" s="88"/>
      <c r="I313" s="122"/>
      <c r="P313" s="88"/>
      <c r="Q313" s="88"/>
    </row>
    <row r="314" spans="1:17" s="100" customFormat="1" ht="12" customHeight="1">
      <c r="A314" s="132" t="s">
        <v>4</v>
      </c>
      <c r="B314" s="132" t="s">
        <v>8</v>
      </c>
      <c r="C314" s="133" t="s">
        <v>25</v>
      </c>
      <c r="D314" s="132" t="s">
        <v>97</v>
      </c>
      <c r="E314" s="132" t="s">
        <v>49</v>
      </c>
      <c r="F314" s="132"/>
      <c r="G314" s="134"/>
      <c r="H314" s="135">
        <f>H315</f>
        <v>2300</v>
      </c>
      <c r="I314" s="111"/>
      <c r="P314" s="135">
        <f>P315+P319</f>
        <v>199</v>
      </c>
      <c r="Q314" s="135">
        <f>Q315+Q319</f>
        <v>199</v>
      </c>
    </row>
    <row r="315" spans="1:17" s="100" customFormat="1" ht="12" customHeight="1">
      <c r="A315" s="97" t="s">
        <v>4</v>
      </c>
      <c r="B315" s="84" t="s">
        <v>8</v>
      </c>
      <c r="C315" s="85" t="s">
        <v>25</v>
      </c>
      <c r="D315" s="86" t="s">
        <v>169</v>
      </c>
      <c r="E315" s="86" t="s">
        <v>49</v>
      </c>
      <c r="F315" s="86"/>
      <c r="G315" s="87"/>
      <c r="H315" s="88">
        <f>H316+H317+H318</f>
        <v>2300</v>
      </c>
      <c r="I315" s="113"/>
      <c r="P315" s="88">
        <f>P316+P317+P318</f>
        <v>199</v>
      </c>
      <c r="Q315" s="88">
        <f>Q316</f>
        <v>199</v>
      </c>
    </row>
    <row r="316" spans="1:17" ht="12" customHeight="1">
      <c r="A316" s="60" t="s">
        <v>4</v>
      </c>
      <c r="B316" s="11" t="s">
        <v>8</v>
      </c>
      <c r="C316" s="32" t="s">
        <v>25</v>
      </c>
      <c r="D316" s="11" t="s">
        <v>112</v>
      </c>
      <c r="E316" s="11" t="s">
        <v>49</v>
      </c>
      <c r="F316" s="11" t="s">
        <v>75</v>
      </c>
      <c r="G316" s="15"/>
      <c r="H316" s="12">
        <v>300</v>
      </c>
      <c r="I316" s="24"/>
      <c r="P316" s="12">
        <v>199</v>
      </c>
      <c r="Q316" s="12">
        <v>199</v>
      </c>
    </row>
    <row r="317" spans="1:17" ht="12" customHeight="1">
      <c r="A317" s="60" t="s">
        <v>4</v>
      </c>
      <c r="B317" s="11" t="s">
        <v>8</v>
      </c>
      <c r="C317" s="32" t="s">
        <v>25</v>
      </c>
      <c r="D317" s="11" t="s">
        <v>126</v>
      </c>
      <c r="E317" s="11" t="s">
        <v>49</v>
      </c>
      <c r="F317" s="11" t="s">
        <v>81</v>
      </c>
      <c r="G317" s="15"/>
      <c r="H317" s="12">
        <v>1500</v>
      </c>
      <c r="I317" s="24"/>
      <c r="P317" s="12"/>
      <c r="Q317" s="12"/>
    </row>
    <row r="318" spans="1:17" ht="12" customHeight="1">
      <c r="A318" s="60" t="s">
        <v>4</v>
      </c>
      <c r="B318" s="11" t="s">
        <v>8</v>
      </c>
      <c r="C318" s="32" t="s">
        <v>25</v>
      </c>
      <c r="D318" s="11" t="s">
        <v>103</v>
      </c>
      <c r="E318" s="11" t="s">
        <v>49</v>
      </c>
      <c r="F318" s="11" t="s">
        <v>67</v>
      </c>
      <c r="G318" s="15"/>
      <c r="H318" s="12">
        <v>500</v>
      </c>
      <c r="I318" s="24"/>
      <c r="P318" s="12"/>
      <c r="Q318" s="12"/>
    </row>
    <row r="319" spans="1:17" ht="12" customHeight="1">
      <c r="A319" s="60" t="s">
        <v>4</v>
      </c>
      <c r="B319" s="11" t="s">
        <v>8</v>
      </c>
      <c r="C319" s="32" t="s">
        <v>25</v>
      </c>
      <c r="D319" s="44" t="s">
        <v>233</v>
      </c>
      <c r="E319" s="44" t="s">
        <v>52</v>
      </c>
      <c r="F319" s="44" t="s">
        <v>85</v>
      </c>
      <c r="G319" s="45"/>
      <c r="H319" s="46"/>
      <c r="I319" s="47"/>
      <c r="J319" s="289"/>
      <c r="K319" s="289"/>
      <c r="L319" s="289"/>
      <c r="M319" s="289"/>
      <c r="N319" s="289"/>
      <c r="O319" s="289"/>
      <c r="P319" s="46"/>
      <c r="Q319" s="46"/>
    </row>
    <row r="320" spans="1:17" s="100" customFormat="1" ht="12" customHeight="1">
      <c r="A320" s="132" t="s">
        <v>4</v>
      </c>
      <c r="B320" s="132" t="s">
        <v>8</v>
      </c>
      <c r="C320" s="133" t="s">
        <v>27</v>
      </c>
      <c r="D320" s="132" t="s">
        <v>208</v>
      </c>
      <c r="E320" s="132" t="s">
        <v>49</v>
      </c>
      <c r="F320" s="132"/>
      <c r="G320" s="134"/>
      <c r="H320" s="135">
        <f>H322+H323+H327</f>
        <v>55745</v>
      </c>
      <c r="I320" s="111">
        <v>2977</v>
      </c>
      <c r="P320" s="135">
        <f>P321+P323+P327+P331</f>
        <v>57403</v>
      </c>
      <c r="Q320" s="135">
        <f>Q321+Q323+Q327+Q331</f>
        <v>57403</v>
      </c>
    </row>
    <row r="321" spans="1:17" s="100" customFormat="1" ht="12" customHeight="1">
      <c r="A321" s="173" t="s">
        <v>4</v>
      </c>
      <c r="B321" s="174" t="s">
        <v>8</v>
      </c>
      <c r="C321" s="175" t="s">
        <v>27</v>
      </c>
      <c r="D321" s="176" t="s">
        <v>252</v>
      </c>
      <c r="E321" s="176" t="s">
        <v>50</v>
      </c>
      <c r="F321" s="176"/>
      <c r="G321" s="177"/>
      <c r="H321" s="178"/>
      <c r="I321" s="150"/>
      <c r="P321" s="178">
        <v>47840</v>
      </c>
      <c r="Q321" s="178">
        <v>47840</v>
      </c>
    </row>
    <row r="322" spans="1:17" s="202" customFormat="1" ht="12" customHeight="1">
      <c r="A322" s="197" t="s">
        <v>4</v>
      </c>
      <c r="B322" s="174" t="s">
        <v>8</v>
      </c>
      <c r="C322" s="199" t="s">
        <v>27</v>
      </c>
      <c r="D322" s="198" t="s">
        <v>253</v>
      </c>
      <c r="E322" s="198" t="s">
        <v>50</v>
      </c>
      <c r="F322" s="198" t="s">
        <v>71</v>
      </c>
      <c r="G322" s="200"/>
      <c r="H322" s="58">
        <v>46242</v>
      </c>
      <c r="I322" s="201"/>
      <c r="P322" s="58">
        <v>47840</v>
      </c>
      <c r="Q322" s="58">
        <v>47840</v>
      </c>
    </row>
    <row r="323" spans="1:17" s="202" customFormat="1" ht="12" customHeight="1">
      <c r="A323" s="283" t="s">
        <v>4</v>
      </c>
      <c r="B323" s="174" t="s">
        <v>8</v>
      </c>
      <c r="C323" s="284" t="s">
        <v>27</v>
      </c>
      <c r="D323" s="283" t="s">
        <v>254</v>
      </c>
      <c r="E323" s="283" t="s">
        <v>48</v>
      </c>
      <c r="F323" s="283"/>
      <c r="G323" s="285"/>
      <c r="H323" s="286">
        <f>H324+H325+H326</f>
        <v>7303</v>
      </c>
      <c r="I323" s="287"/>
      <c r="J323" s="288"/>
      <c r="K323" s="288"/>
      <c r="L323" s="288"/>
      <c r="M323" s="288"/>
      <c r="N323" s="288"/>
      <c r="O323" s="288"/>
      <c r="P323" s="286">
        <f>P324+P325+P326</f>
        <v>7610</v>
      </c>
      <c r="Q323" s="286">
        <f>Q324+Q325+Q326</f>
        <v>7610</v>
      </c>
    </row>
    <row r="324" spans="1:17" s="202" customFormat="1" ht="12" customHeight="1">
      <c r="A324" s="197" t="s">
        <v>4</v>
      </c>
      <c r="B324" s="174" t="s">
        <v>8</v>
      </c>
      <c r="C324" s="199" t="s">
        <v>27</v>
      </c>
      <c r="D324" s="198" t="s">
        <v>245</v>
      </c>
      <c r="E324" s="198" t="s">
        <v>48</v>
      </c>
      <c r="F324" s="198" t="s">
        <v>64</v>
      </c>
      <c r="G324" s="200"/>
      <c r="H324" s="58">
        <v>4684</v>
      </c>
      <c r="I324" s="201"/>
      <c r="P324" s="58">
        <v>4869</v>
      </c>
      <c r="Q324" s="58">
        <v>4869</v>
      </c>
    </row>
    <row r="325" spans="1:17" s="202" customFormat="1" ht="12" customHeight="1">
      <c r="A325" s="197" t="s">
        <v>4</v>
      </c>
      <c r="B325" s="174" t="s">
        <v>8</v>
      </c>
      <c r="C325" s="199" t="s">
        <v>27</v>
      </c>
      <c r="D325" s="198" t="s">
        <v>255</v>
      </c>
      <c r="E325" s="198" t="s">
        <v>48</v>
      </c>
      <c r="F325" s="198" t="s">
        <v>65</v>
      </c>
      <c r="G325" s="200"/>
      <c r="H325" s="58">
        <v>1859</v>
      </c>
      <c r="I325" s="201"/>
      <c r="P325" s="58">
        <v>1936</v>
      </c>
      <c r="Q325" s="58">
        <v>1936</v>
      </c>
    </row>
    <row r="326" spans="1:17" s="202" customFormat="1" ht="12" customHeight="1">
      <c r="A326" s="197" t="s">
        <v>4</v>
      </c>
      <c r="B326" s="174" t="s">
        <v>8</v>
      </c>
      <c r="C326" s="199" t="s">
        <v>27</v>
      </c>
      <c r="D326" s="198" t="s">
        <v>256</v>
      </c>
      <c r="E326" s="198" t="s">
        <v>48</v>
      </c>
      <c r="F326" s="198" t="s">
        <v>66</v>
      </c>
      <c r="G326" s="200"/>
      <c r="H326" s="58">
        <v>760</v>
      </c>
      <c r="I326" s="201"/>
      <c r="P326" s="58">
        <v>805</v>
      </c>
      <c r="Q326" s="58">
        <v>805</v>
      </c>
    </row>
    <row r="327" spans="1:17" s="202" customFormat="1" ht="12" customHeight="1">
      <c r="A327" s="283" t="s">
        <v>4</v>
      </c>
      <c r="B327" s="174" t="s">
        <v>8</v>
      </c>
      <c r="C327" s="284" t="s">
        <v>27</v>
      </c>
      <c r="D327" s="283" t="s">
        <v>169</v>
      </c>
      <c r="E327" s="283" t="s">
        <v>49</v>
      </c>
      <c r="F327" s="283"/>
      <c r="G327" s="285"/>
      <c r="H327" s="286">
        <f>H328+H329+H330</f>
        <v>2200</v>
      </c>
      <c r="I327" s="287"/>
      <c r="J327" s="288"/>
      <c r="K327" s="288"/>
      <c r="L327" s="288"/>
      <c r="M327" s="288"/>
      <c r="N327" s="288"/>
      <c r="O327" s="288"/>
      <c r="P327" s="286">
        <f>P328+P329+P330</f>
        <v>1953</v>
      </c>
      <c r="Q327" s="286">
        <f>Q328+Q329+Q330</f>
        <v>1953</v>
      </c>
    </row>
    <row r="328" spans="1:17" s="202" customFormat="1" ht="12" customHeight="1">
      <c r="A328" s="197" t="s">
        <v>4</v>
      </c>
      <c r="B328" s="174" t="s">
        <v>8</v>
      </c>
      <c r="C328" s="199" t="s">
        <v>27</v>
      </c>
      <c r="D328" s="198" t="s">
        <v>103</v>
      </c>
      <c r="E328" s="198" t="s">
        <v>49</v>
      </c>
      <c r="F328" s="198" t="s">
        <v>67</v>
      </c>
      <c r="G328" s="200"/>
      <c r="H328" s="58"/>
      <c r="I328" s="201"/>
      <c r="P328" s="58">
        <v>1755</v>
      </c>
      <c r="Q328" s="58">
        <v>1755</v>
      </c>
    </row>
    <row r="329" spans="1:17" s="202" customFormat="1" ht="12" customHeight="1">
      <c r="A329" s="197" t="s">
        <v>4</v>
      </c>
      <c r="B329" s="174" t="s">
        <v>8</v>
      </c>
      <c r="C329" s="199" t="s">
        <v>27</v>
      </c>
      <c r="D329" s="198" t="s">
        <v>105</v>
      </c>
      <c r="E329" s="198" t="s">
        <v>49</v>
      </c>
      <c r="F329" s="198" t="s">
        <v>69</v>
      </c>
      <c r="G329" s="200"/>
      <c r="H329" s="58">
        <v>2000</v>
      </c>
      <c r="I329" s="201"/>
      <c r="P329" s="58">
        <v>198</v>
      </c>
      <c r="Q329" s="58">
        <v>198</v>
      </c>
    </row>
    <row r="330" spans="1:17" s="202" customFormat="1" ht="12" customHeight="1">
      <c r="A330" s="197" t="s">
        <v>4</v>
      </c>
      <c r="B330" s="174" t="s">
        <v>8</v>
      </c>
      <c r="C330" s="199" t="s">
        <v>27</v>
      </c>
      <c r="D330" s="198"/>
      <c r="E330" s="198" t="s">
        <v>49</v>
      </c>
      <c r="F330" s="198" t="s">
        <v>75</v>
      </c>
      <c r="G330" s="200"/>
      <c r="H330" s="58">
        <v>200</v>
      </c>
      <c r="I330" s="201"/>
      <c r="P330" s="58"/>
      <c r="Q330" s="58"/>
    </row>
    <row r="331" spans="1:17" s="202" customFormat="1" ht="12" customHeight="1">
      <c r="A331" s="197" t="s">
        <v>4</v>
      </c>
      <c r="B331" s="174" t="s">
        <v>8</v>
      </c>
      <c r="C331" s="284" t="s">
        <v>27</v>
      </c>
      <c r="D331" s="283"/>
      <c r="E331" s="283" t="s">
        <v>55</v>
      </c>
      <c r="F331" s="283" t="s">
        <v>86</v>
      </c>
      <c r="G331" s="285"/>
      <c r="H331" s="286"/>
      <c r="I331" s="287"/>
      <c r="J331" s="288"/>
      <c r="K331" s="288"/>
      <c r="L331" s="288"/>
      <c r="M331" s="288"/>
      <c r="N331" s="288"/>
      <c r="O331" s="288"/>
      <c r="P331" s="286"/>
      <c r="Q331" s="286"/>
    </row>
    <row r="332" spans="1:17" s="202" customFormat="1" ht="12" customHeight="1">
      <c r="A332" s="187" t="s">
        <v>4</v>
      </c>
      <c r="B332" s="187" t="s">
        <v>11</v>
      </c>
      <c r="C332" s="188" t="s">
        <v>33</v>
      </c>
      <c r="D332" s="187" t="s">
        <v>209</v>
      </c>
      <c r="E332" s="187"/>
      <c r="F332" s="187"/>
      <c r="G332" s="189"/>
      <c r="H332" s="190">
        <f>H333+H338+H339+H341+H340</f>
        <v>56293</v>
      </c>
      <c r="I332" s="201"/>
      <c r="P332" s="190">
        <f>P333+P338+P339+P341+P340</f>
        <v>51278</v>
      </c>
      <c r="Q332" s="190">
        <f>Q333+Q338+Q339+Q341+Q340</f>
        <v>51278</v>
      </c>
    </row>
    <row r="333" spans="1:17" s="100" customFormat="1" ht="12" customHeight="1">
      <c r="A333" s="180" t="s">
        <v>4</v>
      </c>
      <c r="B333" s="181" t="s">
        <v>11</v>
      </c>
      <c r="C333" s="182" t="s">
        <v>33</v>
      </c>
      <c r="D333" s="183" t="s">
        <v>169</v>
      </c>
      <c r="E333" s="183" t="s">
        <v>49</v>
      </c>
      <c r="F333" s="183"/>
      <c r="G333" s="205"/>
      <c r="H333" s="206">
        <f>H334+H335+H336+H337</f>
        <v>25000</v>
      </c>
      <c r="I333" s="207"/>
      <c r="P333" s="206">
        <f>P334+P335+P336+P337</f>
        <v>17190</v>
      </c>
      <c r="Q333" s="206">
        <f>Q334+Q335+Q336+Q337</f>
        <v>17190</v>
      </c>
    </row>
    <row r="334" spans="1:17" ht="12" customHeight="1">
      <c r="A334" s="60" t="s">
        <v>4</v>
      </c>
      <c r="B334" s="7" t="s">
        <v>11</v>
      </c>
      <c r="C334" s="31" t="s">
        <v>33</v>
      </c>
      <c r="D334" s="7" t="s">
        <v>103</v>
      </c>
      <c r="E334" s="7" t="s">
        <v>49</v>
      </c>
      <c r="F334" s="7" t="s">
        <v>67</v>
      </c>
      <c r="G334" s="14"/>
      <c r="H334" s="9">
        <v>7000</v>
      </c>
      <c r="I334" s="23">
        <v>3000</v>
      </c>
      <c r="P334" s="9">
        <v>4420</v>
      </c>
      <c r="Q334" s="9">
        <v>4420</v>
      </c>
    </row>
    <row r="335" spans="1:17" ht="12" customHeight="1">
      <c r="A335" s="60" t="s">
        <v>4</v>
      </c>
      <c r="B335" s="7" t="s">
        <v>11</v>
      </c>
      <c r="C335" s="31" t="s">
        <v>33</v>
      </c>
      <c r="D335" s="7" t="s">
        <v>104</v>
      </c>
      <c r="E335" s="7" t="s">
        <v>49</v>
      </c>
      <c r="F335" s="7" t="s">
        <v>68</v>
      </c>
      <c r="G335" s="14"/>
      <c r="H335" s="9">
        <v>5000</v>
      </c>
      <c r="I335" s="23">
        <v>2167</v>
      </c>
      <c r="P335" s="9">
        <v>1874</v>
      </c>
      <c r="Q335" s="9">
        <v>1874</v>
      </c>
    </row>
    <row r="336" spans="1:17" ht="12" customHeight="1">
      <c r="A336" s="60" t="s">
        <v>4</v>
      </c>
      <c r="B336" s="7" t="s">
        <v>11</v>
      </c>
      <c r="C336" s="31" t="s">
        <v>33</v>
      </c>
      <c r="D336" s="7" t="s">
        <v>105</v>
      </c>
      <c r="E336" s="7" t="s">
        <v>49</v>
      </c>
      <c r="F336" s="7" t="s">
        <v>69</v>
      </c>
      <c r="G336" s="14"/>
      <c r="H336" s="9">
        <v>11000</v>
      </c>
      <c r="I336" s="23">
        <v>16170</v>
      </c>
      <c r="P336" s="9">
        <v>9522</v>
      </c>
      <c r="Q336" s="9">
        <v>9522</v>
      </c>
    </row>
    <row r="337" spans="1:17" ht="12" customHeight="1">
      <c r="A337" s="60" t="s">
        <v>4</v>
      </c>
      <c r="B337" s="7" t="s">
        <v>11</v>
      </c>
      <c r="C337" s="31" t="s">
        <v>33</v>
      </c>
      <c r="D337" s="7" t="s">
        <v>111</v>
      </c>
      <c r="E337" s="7" t="s">
        <v>49</v>
      </c>
      <c r="F337" s="7" t="s">
        <v>82</v>
      </c>
      <c r="G337" s="14"/>
      <c r="H337" s="9">
        <v>2000</v>
      </c>
      <c r="I337" s="23">
        <v>960</v>
      </c>
      <c r="P337" s="9">
        <v>1374</v>
      </c>
      <c r="Q337" s="9">
        <v>1374</v>
      </c>
    </row>
    <row r="338" spans="1:17" s="100" customFormat="1" ht="12" customHeight="1">
      <c r="A338" s="97" t="s">
        <v>4</v>
      </c>
      <c r="B338" s="84" t="s">
        <v>11</v>
      </c>
      <c r="C338" s="85" t="s">
        <v>33</v>
      </c>
      <c r="D338" s="86" t="s">
        <v>180</v>
      </c>
      <c r="E338" s="86" t="s">
        <v>52</v>
      </c>
      <c r="F338" s="86" t="s">
        <v>85</v>
      </c>
      <c r="G338" s="87"/>
      <c r="H338" s="88"/>
      <c r="I338" s="103"/>
      <c r="P338" s="88">
        <v>9484</v>
      </c>
      <c r="Q338" s="88">
        <v>9484</v>
      </c>
    </row>
    <row r="339" spans="1:17" s="100" customFormat="1" ht="12" customHeight="1">
      <c r="A339" s="97" t="s">
        <v>4</v>
      </c>
      <c r="B339" s="84" t="s">
        <v>11</v>
      </c>
      <c r="C339" s="85" t="s">
        <v>33</v>
      </c>
      <c r="D339" s="86" t="s">
        <v>181</v>
      </c>
      <c r="E339" s="86" t="s">
        <v>51</v>
      </c>
      <c r="F339" s="86" t="s">
        <v>76</v>
      </c>
      <c r="G339" s="87"/>
      <c r="H339" s="88"/>
      <c r="I339" s="103">
        <v>38866</v>
      </c>
      <c r="L339" s="100">
        <v>30000</v>
      </c>
      <c r="O339" s="100">
        <v>30000</v>
      </c>
      <c r="P339" s="88"/>
      <c r="Q339" s="88"/>
    </row>
    <row r="340" spans="1:17" s="100" customFormat="1" ht="12" customHeight="1">
      <c r="A340" s="97" t="s">
        <v>4</v>
      </c>
      <c r="B340" s="84" t="s">
        <v>11</v>
      </c>
      <c r="C340" s="85" t="s">
        <v>33</v>
      </c>
      <c r="D340" s="86" t="s">
        <v>257</v>
      </c>
      <c r="E340" s="86" t="s">
        <v>100</v>
      </c>
      <c r="F340" s="86" t="s">
        <v>101</v>
      </c>
      <c r="G340" s="87"/>
      <c r="H340" s="88"/>
      <c r="I340" s="103"/>
      <c r="P340" s="88"/>
      <c r="Q340" s="88"/>
    </row>
    <row r="341" spans="1:17" s="100" customFormat="1" ht="12" customHeight="1">
      <c r="A341" s="97" t="s">
        <v>4</v>
      </c>
      <c r="B341" s="84" t="s">
        <v>11</v>
      </c>
      <c r="C341" s="85" t="s">
        <v>33</v>
      </c>
      <c r="D341" s="86" t="s">
        <v>186</v>
      </c>
      <c r="E341" s="86" t="s">
        <v>54</v>
      </c>
      <c r="F341" s="86" t="s">
        <v>92</v>
      </c>
      <c r="G341" s="87"/>
      <c r="H341" s="88">
        <v>31293</v>
      </c>
      <c r="I341" s="103">
        <v>32565</v>
      </c>
      <c r="P341" s="88">
        <v>24604</v>
      </c>
      <c r="Q341" s="88">
        <v>24604</v>
      </c>
    </row>
    <row r="342" spans="1:17" s="100" customFormat="1" ht="12" customHeight="1">
      <c r="A342" s="140" t="s">
        <v>4</v>
      </c>
      <c r="B342" s="132" t="s">
        <v>11</v>
      </c>
      <c r="C342" s="133" t="s">
        <v>34</v>
      </c>
      <c r="D342" s="132" t="s">
        <v>210</v>
      </c>
      <c r="E342" s="132"/>
      <c r="F342" s="132"/>
      <c r="G342" s="134"/>
      <c r="H342" s="135">
        <f>H343+H348+H347</f>
        <v>89000</v>
      </c>
      <c r="I342" s="111">
        <v>44187</v>
      </c>
      <c r="P342" s="135">
        <f>P343+P348+P347</f>
        <v>74091</v>
      </c>
      <c r="Q342" s="135">
        <f>Q343+Q348+Q347</f>
        <v>74091</v>
      </c>
    </row>
    <row r="343" spans="1:17" s="100" customFormat="1" ht="12" customHeight="1">
      <c r="A343" s="97" t="s">
        <v>4</v>
      </c>
      <c r="B343" s="84" t="s">
        <v>11</v>
      </c>
      <c r="C343" s="85" t="s">
        <v>34</v>
      </c>
      <c r="D343" s="86"/>
      <c r="E343" s="86" t="s">
        <v>49</v>
      </c>
      <c r="F343" s="86"/>
      <c r="G343" s="87"/>
      <c r="H343" s="88">
        <f>H344+H345+H346</f>
        <v>71000</v>
      </c>
      <c r="I343" s="103"/>
      <c r="P343" s="88">
        <f>P344+P345+P346</f>
        <v>68091</v>
      </c>
      <c r="Q343" s="88">
        <f>Q344+Q345+Q346</f>
        <v>68091</v>
      </c>
    </row>
    <row r="344" spans="1:17" ht="12" customHeight="1">
      <c r="A344" s="60" t="s">
        <v>4</v>
      </c>
      <c r="B344" s="7" t="s">
        <v>11</v>
      </c>
      <c r="C344" s="31" t="s">
        <v>34</v>
      </c>
      <c r="D344" s="7" t="s">
        <v>103</v>
      </c>
      <c r="E344" s="7" t="s">
        <v>49</v>
      </c>
      <c r="F344" s="7" t="s">
        <v>67</v>
      </c>
      <c r="G344" s="14"/>
      <c r="H344" s="9">
        <v>5000</v>
      </c>
      <c r="I344" s="23">
        <v>3260</v>
      </c>
      <c r="P344" s="9">
        <v>2340</v>
      </c>
      <c r="Q344" s="9">
        <v>2340</v>
      </c>
    </row>
    <row r="345" spans="1:17" ht="12" customHeight="1">
      <c r="A345" s="60" t="s">
        <v>4</v>
      </c>
      <c r="B345" s="7" t="s">
        <v>11</v>
      </c>
      <c r="C345" s="31" t="s">
        <v>34</v>
      </c>
      <c r="D345" s="7" t="s">
        <v>134</v>
      </c>
      <c r="E345" s="7" t="s">
        <v>49</v>
      </c>
      <c r="F345" s="7" t="s">
        <v>68</v>
      </c>
      <c r="G345" s="14"/>
      <c r="H345" s="9">
        <v>62000</v>
      </c>
      <c r="I345" s="23">
        <v>4384</v>
      </c>
      <c r="P345" s="9">
        <v>62151</v>
      </c>
      <c r="Q345" s="9">
        <v>62151</v>
      </c>
    </row>
    <row r="346" spans="1:17" ht="12" customHeight="1">
      <c r="A346" s="60" t="s">
        <v>4</v>
      </c>
      <c r="B346" s="7" t="s">
        <v>11</v>
      </c>
      <c r="C346" s="31" t="s">
        <v>34</v>
      </c>
      <c r="D346" s="7" t="s">
        <v>105</v>
      </c>
      <c r="E346" s="7" t="s">
        <v>49</v>
      </c>
      <c r="F346" s="7" t="s">
        <v>69</v>
      </c>
      <c r="G346" s="14"/>
      <c r="H346" s="9">
        <v>4000</v>
      </c>
      <c r="I346" s="23"/>
      <c r="P346" s="9">
        <v>3600</v>
      </c>
      <c r="Q346" s="9">
        <v>3600</v>
      </c>
    </row>
    <row r="347" spans="1:17" ht="12" customHeight="1">
      <c r="A347" s="60" t="s">
        <v>4</v>
      </c>
      <c r="B347" s="7" t="s">
        <v>11</v>
      </c>
      <c r="C347" s="31" t="s">
        <v>34</v>
      </c>
      <c r="D347" s="44" t="s">
        <v>181</v>
      </c>
      <c r="E347" s="44" t="s">
        <v>51</v>
      </c>
      <c r="F347" s="44" t="s">
        <v>76</v>
      </c>
      <c r="G347" s="45"/>
      <c r="H347" s="46">
        <v>18000</v>
      </c>
      <c r="I347" s="47">
        <v>3021</v>
      </c>
      <c r="J347" s="289"/>
      <c r="K347" s="289"/>
      <c r="L347" s="289"/>
      <c r="M347" s="289"/>
      <c r="N347" s="289"/>
      <c r="O347" s="289"/>
      <c r="P347" s="46">
        <v>6000</v>
      </c>
      <c r="Q347" s="46">
        <v>6000</v>
      </c>
    </row>
    <row r="348" spans="1:17" s="100" customFormat="1" ht="12" customHeight="1">
      <c r="A348" s="97" t="s">
        <v>4</v>
      </c>
      <c r="B348" s="120" t="s">
        <v>11</v>
      </c>
      <c r="C348" s="121" t="s">
        <v>34</v>
      </c>
      <c r="D348" s="86" t="s">
        <v>129</v>
      </c>
      <c r="E348" s="86" t="s">
        <v>54</v>
      </c>
      <c r="F348" s="86" t="s">
        <v>92</v>
      </c>
      <c r="G348" s="87"/>
      <c r="H348" s="88"/>
      <c r="I348" s="122">
        <v>33522</v>
      </c>
      <c r="P348" s="88"/>
      <c r="Q348" s="88"/>
    </row>
    <row r="349" spans="1:17" s="100" customFormat="1" ht="12" customHeight="1">
      <c r="A349" s="132" t="s">
        <v>4</v>
      </c>
      <c r="B349" s="132" t="s">
        <v>11</v>
      </c>
      <c r="C349" s="133" t="s">
        <v>35</v>
      </c>
      <c r="D349" s="132" t="s">
        <v>211</v>
      </c>
      <c r="E349" s="132"/>
      <c r="F349" s="132"/>
      <c r="G349" s="134"/>
      <c r="H349" s="135">
        <f>H350+H351+H356+H360+H373+H374+H370</f>
        <v>5343735</v>
      </c>
      <c r="I349" s="111">
        <v>5728276</v>
      </c>
      <c r="J349" s="112">
        <v>97200</v>
      </c>
      <c r="K349" s="139"/>
      <c r="L349" s="100" t="s">
        <v>140</v>
      </c>
      <c r="P349" s="135">
        <f>P350+P351+P356+P360+P373+P374+P370</f>
        <v>1354783</v>
      </c>
      <c r="Q349" s="135">
        <f>Q350+Q351+Q356+Q360+Q373+Q374+Q370</f>
        <v>1354783</v>
      </c>
    </row>
    <row r="350" spans="1:17" s="100" customFormat="1" ht="12" customHeight="1">
      <c r="A350" s="97" t="s">
        <v>4</v>
      </c>
      <c r="B350" s="84" t="s">
        <v>11</v>
      </c>
      <c r="C350" s="85" t="s">
        <v>35</v>
      </c>
      <c r="D350" s="86" t="s">
        <v>170</v>
      </c>
      <c r="E350" s="86" t="s">
        <v>50</v>
      </c>
      <c r="F350" s="86" t="s">
        <v>71</v>
      </c>
      <c r="G350" s="87"/>
      <c r="H350" s="88">
        <v>150000</v>
      </c>
      <c r="I350" s="99">
        <v>27677</v>
      </c>
      <c r="P350" s="88">
        <v>160785</v>
      </c>
      <c r="Q350" s="88">
        <v>160785</v>
      </c>
    </row>
    <row r="351" spans="1:17" s="100" customFormat="1" ht="12" customHeight="1">
      <c r="A351" s="97" t="s">
        <v>4</v>
      </c>
      <c r="B351" s="84" t="s">
        <v>11</v>
      </c>
      <c r="C351" s="85" t="s">
        <v>35</v>
      </c>
      <c r="D351" s="86" t="s">
        <v>167</v>
      </c>
      <c r="E351" s="86" t="s">
        <v>47</v>
      </c>
      <c r="F351" s="86"/>
      <c r="G351" s="87"/>
      <c r="H351" s="88">
        <f>H352+H353+H354+H355</f>
        <v>20000</v>
      </c>
      <c r="I351" s="99"/>
      <c r="P351" s="88">
        <f>P352+P353+P354+P355</f>
        <v>18443</v>
      </c>
      <c r="Q351" s="88">
        <f>Q352+Q353+Q354+Q355</f>
        <v>18443</v>
      </c>
    </row>
    <row r="352" spans="1:17" s="101" customFormat="1" ht="12" customHeight="1">
      <c r="A352" s="60" t="s">
        <v>4</v>
      </c>
      <c r="B352" s="90" t="s">
        <v>11</v>
      </c>
      <c r="C352" s="91" t="s">
        <v>35</v>
      </c>
      <c r="D352" s="90" t="s">
        <v>120</v>
      </c>
      <c r="E352" s="90" t="s">
        <v>47</v>
      </c>
      <c r="F352" s="90" t="s">
        <v>62</v>
      </c>
      <c r="G352" s="92"/>
      <c r="H352" s="93">
        <v>4000</v>
      </c>
      <c r="I352" s="47">
        <v>500</v>
      </c>
      <c r="P352" s="93">
        <v>4685</v>
      </c>
      <c r="Q352" s="93">
        <v>4685</v>
      </c>
    </row>
    <row r="353" spans="1:17" s="101" customFormat="1" ht="12" customHeight="1">
      <c r="A353" s="60" t="s">
        <v>4</v>
      </c>
      <c r="B353" s="90" t="s">
        <v>11</v>
      </c>
      <c r="C353" s="91" t="s">
        <v>35</v>
      </c>
      <c r="D353" s="90" t="s">
        <v>107</v>
      </c>
      <c r="E353" s="90" t="s">
        <v>47</v>
      </c>
      <c r="F353" s="90" t="s">
        <v>72</v>
      </c>
      <c r="G353" s="92"/>
      <c r="H353" s="93">
        <v>4500</v>
      </c>
      <c r="I353" s="47">
        <v>1084</v>
      </c>
      <c r="P353" s="93">
        <v>4294</v>
      </c>
      <c r="Q353" s="93">
        <v>4294</v>
      </c>
    </row>
    <row r="354" spans="1:17" s="101" customFormat="1" ht="12" customHeight="1">
      <c r="A354" s="60" t="s">
        <v>4</v>
      </c>
      <c r="B354" s="90" t="s">
        <v>11</v>
      </c>
      <c r="C354" s="91" t="s">
        <v>35</v>
      </c>
      <c r="D354" s="90" t="s">
        <v>108</v>
      </c>
      <c r="E354" s="90" t="s">
        <v>47</v>
      </c>
      <c r="F354" s="90" t="s">
        <v>73</v>
      </c>
      <c r="G354" s="92"/>
      <c r="H354" s="93">
        <v>3000</v>
      </c>
      <c r="I354" s="47">
        <v>130</v>
      </c>
      <c r="P354" s="93">
        <v>1452</v>
      </c>
      <c r="Q354" s="93">
        <v>1452</v>
      </c>
    </row>
    <row r="355" spans="1:17" s="101" customFormat="1" ht="12" customHeight="1">
      <c r="A355" s="60" t="s">
        <v>4</v>
      </c>
      <c r="B355" s="90" t="s">
        <v>11</v>
      </c>
      <c r="C355" s="91" t="s">
        <v>35</v>
      </c>
      <c r="D355" s="90" t="s">
        <v>102</v>
      </c>
      <c r="E355" s="90" t="s">
        <v>47</v>
      </c>
      <c r="F355" s="90" t="s">
        <v>63</v>
      </c>
      <c r="G355" s="92"/>
      <c r="H355" s="93">
        <v>8500</v>
      </c>
      <c r="I355" s="110"/>
      <c r="P355" s="93">
        <v>8012</v>
      </c>
      <c r="Q355" s="93">
        <v>8012</v>
      </c>
    </row>
    <row r="356" spans="1:17" s="100" customFormat="1" ht="12" customHeight="1">
      <c r="A356" s="97" t="s">
        <v>4</v>
      </c>
      <c r="B356" s="84" t="s">
        <v>11</v>
      </c>
      <c r="C356" s="85" t="s">
        <v>35</v>
      </c>
      <c r="D356" s="86" t="s">
        <v>174</v>
      </c>
      <c r="E356" s="86" t="s">
        <v>48</v>
      </c>
      <c r="F356" s="86"/>
      <c r="G356" s="87"/>
      <c r="H356" s="88">
        <f>H357+H358+H359</f>
        <v>36000</v>
      </c>
      <c r="I356" s="103"/>
      <c r="P356" s="88">
        <f>P357+P358+P359</f>
        <v>40977</v>
      </c>
      <c r="Q356" s="88">
        <f>Q357+Q358+Q359</f>
        <v>40977</v>
      </c>
    </row>
    <row r="357" spans="1:17" ht="12" customHeight="1">
      <c r="A357" s="60" t="s">
        <v>4</v>
      </c>
      <c r="B357" s="7" t="s">
        <v>11</v>
      </c>
      <c r="C357" s="31" t="s">
        <v>35</v>
      </c>
      <c r="D357" s="7" t="s">
        <v>161</v>
      </c>
      <c r="E357" s="7" t="s">
        <v>48</v>
      </c>
      <c r="F357" s="7" t="s">
        <v>64</v>
      </c>
      <c r="G357" s="14"/>
      <c r="H357" s="9">
        <v>21000</v>
      </c>
      <c r="I357" s="23">
        <v>10957</v>
      </c>
      <c r="P357" s="9">
        <v>26796</v>
      </c>
      <c r="Q357" s="9">
        <v>26796</v>
      </c>
    </row>
    <row r="358" spans="1:17" ht="12" customHeight="1">
      <c r="A358" s="60" t="s">
        <v>4</v>
      </c>
      <c r="B358" s="7" t="s">
        <v>11</v>
      </c>
      <c r="C358" s="31" t="s">
        <v>35</v>
      </c>
      <c r="D358" s="7" t="s">
        <v>162</v>
      </c>
      <c r="E358" s="7" t="s">
        <v>48</v>
      </c>
      <c r="F358" s="7" t="s">
        <v>65</v>
      </c>
      <c r="G358" s="14"/>
      <c r="H358" s="50">
        <v>10000</v>
      </c>
      <c r="I358" s="23">
        <v>4554</v>
      </c>
      <c r="P358" s="50">
        <v>10405</v>
      </c>
      <c r="Q358" s="50">
        <v>10405</v>
      </c>
    </row>
    <row r="359" spans="1:17" ht="12" customHeight="1">
      <c r="A359" s="60" t="s">
        <v>4</v>
      </c>
      <c r="B359" s="7" t="s">
        <v>11</v>
      </c>
      <c r="C359" s="31" t="s">
        <v>35</v>
      </c>
      <c r="D359" s="7" t="s">
        <v>163</v>
      </c>
      <c r="E359" s="7" t="s">
        <v>48</v>
      </c>
      <c r="F359" s="7" t="s">
        <v>66</v>
      </c>
      <c r="G359" s="14"/>
      <c r="H359" s="9">
        <v>5000</v>
      </c>
      <c r="I359" s="23">
        <v>1449</v>
      </c>
      <c r="P359" s="9">
        <v>3776</v>
      </c>
      <c r="Q359" s="9">
        <v>3776</v>
      </c>
    </row>
    <row r="360" spans="1:17" s="100" customFormat="1" ht="12" customHeight="1">
      <c r="A360" s="97" t="s">
        <v>4</v>
      </c>
      <c r="B360" s="84" t="s">
        <v>11</v>
      </c>
      <c r="C360" s="85" t="s">
        <v>35</v>
      </c>
      <c r="D360" s="86" t="s">
        <v>169</v>
      </c>
      <c r="E360" s="86" t="s">
        <v>49</v>
      </c>
      <c r="F360" s="86"/>
      <c r="G360" s="87"/>
      <c r="H360" s="88">
        <f>H361+H362+H363+H364+H365+H366+H367+H368+H369</f>
        <v>183800</v>
      </c>
      <c r="I360" s="99"/>
      <c r="P360" s="88">
        <f>P361+P362+P363+P364+P365+P366+P367+P368+P369</f>
        <v>129484</v>
      </c>
      <c r="Q360" s="88">
        <f>Q361+Q362+Q363+Q364+Q365+Q366+Q367+Q368+Q369</f>
        <v>129484</v>
      </c>
    </row>
    <row r="361" spans="1:17" s="100" customFormat="1" ht="12" customHeight="1">
      <c r="A361" s="97" t="s">
        <v>4</v>
      </c>
      <c r="B361" s="84" t="s">
        <v>11</v>
      </c>
      <c r="C361" s="85" t="s">
        <v>35</v>
      </c>
      <c r="D361" s="237" t="s">
        <v>114</v>
      </c>
      <c r="E361" s="237" t="s">
        <v>49</v>
      </c>
      <c r="F361" s="237" t="s">
        <v>79</v>
      </c>
      <c r="G361" s="239"/>
      <c r="H361" s="240"/>
      <c r="I361" s="241"/>
      <c r="J361" s="238"/>
      <c r="K361" s="238"/>
      <c r="L361" s="238"/>
      <c r="M361" s="238"/>
      <c r="N361" s="238"/>
      <c r="O361" s="238"/>
      <c r="P361" s="240">
        <v>780</v>
      </c>
      <c r="Q361" s="240">
        <v>780</v>
      </c>
    </row>
    <row r="362" spans="1:17" ht="12" customHeight="1">
      <c r="A362" s="60" t="s">
        <v>4</v>
      </c>
      <c r="B362" s="7" t="s">
        <v>11</v>
      </c>
      <c r="C362" s="31" t="s">
        <v>35</v>
      </c>
      <c r="D362" s="7" t="s">
        <v>126</v>
      </c>
      <c r="E362" s="7" t="s">
        <v>49</v>
      </c>
      <c r="F362" s="7" t="s">
        <v>81</v>
      </c>
      <c r="G362" s="14"/>
      <c r="H362" s="49">
        <v>3000</v>
      </c>
      <c r="I362" s="23"/>
      <c r="P362" s="49"/>
      <c r="Q362" s="49"/>
    </row>
    <row r="363" spans="1:17" ht="12" customHeight="1">
      <c r="A363" s="60" t="s">
        <v>4</v>
      </c>
      <c r="B363" s="7" t="s">
        <v>11</v>
      </c>
      <c r="C363" s="31" t="s">
        <v>35</v>
      </c>
      <c r="D363" s="7" t="s">
        <v>103</v>
      </c>
      <c r="E363" s="7" t="s">
        <v>49</v>
      </c>
      <c r="F363" s="7" t="s">
        <v>67</v>
      </c>
      <c r="G363" s="15"/>
      <c r="H363" s="9">
        <v>15000</v>
      </c>
      <c r="I363" s="23">
        <v>56516</v>
      </c>
      <c r="P363" s="9">
        <v>9515</v>
      </c>
      <c r="Q363" s="9">
        <v>9515</v>
      </c>
    </row>
    <row r="364" spans="1:17" ht="12" customHeight="1">
      <c r="A364" s="60" t="s">
        <v>4</v>
      </c>
      <c r="B364" s="7" t="s">
        <v>11</v>
      </c>
      <c r="C364" s="31" t="s">
        <v>35</v>
      </c>
      <c r="D364" s="7" t="s">
        <v>104</v>
      </c>
      <c r="E364" s="7" t="s">
        <v>49</v>
      </c>
      <c r="F364" s="7" t="s">
        <v>68</v>
      </c>
      <c r="G364" s="15"/>
      <c r="H364" s="9">
        <v>40000</v>
      </c>
      <c r="I364" s="23">
        <v>18635</v>
      </c>
      <c r="J364">
        <v>12800</v>
      </c>
      <c r="P364" s="9">
        <v>29616</v>
      </c>
      <c r="Q364" s="9">
        <v>29616</v>
      </c>
    </row>
    <row r="365" spans="1:17" ht="12" customHeight="1">
      <c r="A365" s="60" t="s">
        <v>4</v>
      </c>
      <c r="B365" s="7" t="s">
        <v>11</v>
      </c>
      <c r="C365" s="31" t="s">
        <v>35</v>
      </c>
      <c r="D365" s="7" t="s">
        <v>105</v>
      </c>
      <c r="E365" s="7" t="s">
        <v>49</v>
      </c>
      <c r="F365" s="7" t="s">
        <v>69</v>
      </c>
      <c r="G365" s="15"/>
      <c r="H365" s="51">
        <v>108000</v>
      </c>
      <c r="I365" s="23">
        <v>748878</v>
      </c>
      <c r="J365">
        <v>10000</v>
      </c>
      <c r="P365" s="51">
        <v>80119</v>
      </c>
      <c r="Q365" s="51">
        <v>80119</v>
      </c>
    </row>
    <row r="366" spans="1:17" ht="12" customHeight="1">
      <c r="A366" s="60" t="s">
        <v>4</v>
      </c>
      <c r="B366" s="7" t="s">
        <v>11</v>
      </c>
      <c r="C366" s="31" t="s">
        <v>35</v>
      </c>
      <c r="D366" s="7" t="s">
        <v>111</v>
      </c>
      <c r="E366" s="7" t="s">
        <v>49</v>
      </c>
      <c r="F366" s="7" t="s">
        <v>82</v>
      </c>
      <c r="G366" s="15"/>
      <c r="H366" s="9">
        <v>15000</v>
      </c>
      <c r="I366" s="23">
        <v>31872</v>
      </c>
      <c r="J366">
        <v>5000</v>
      </c>
      <c r="P366" s="9">
        <v>6217</v>
      </c>
      <c r="Q366" s="9">
        <v>6217</v>
      </c>
    </row>
    <row r="367" spans="1:17" ht="12" customHeight="1">
      <c r="A367" s="60" t="s">
        <v>4</v>
      </c>
      <c r="B367" s="7" t="s">
        <v>11</v>
      </c>
      <c r="C367" s="31" t="s">
        <v>35</v>
      </c>
      <c r="D367" s="7" t="s">
        <v>118</v>
      </c>
      <c r="E367" s="7" t="s">
        <v>49</v>
      </c>
      <c r="F367" s="7" t="s">
        <v>91</v>
      </c>
      <c r="G367" s="14"/>
      <c r="H367" s="9"/>
      <c r="I367" s="23"/>
      <c r="P367" s="9"/>
      <c r="Q367" s="9"/>
    </row>
    <row r="368" spans="1:17" ht="12" customHeight="1">
      <c r="A368" s="60" t="s">
        <v>4</v>
      </c>
      <c r="B368" s="7" t="s">
        <v>11</v>
      </c>
      <c r="C368" s="31" t="s">
        <v>35</v>
      </c>
      <c r="D368" s="7" t="s">
        <v>127</v>
      </c>
      <c r="E368" s="7" t="s">
        <v>49</v>
      </c>
      <c r="F368" s="7" t="s">
        <v>70</v>
      </c>
      <c r="G368" s="14"/>
      <c r="H368" s="9">
        <v>300</v>
      </c>
      <c r="I368" s="23"/>
      <c r="P368" s="9">
        <v>510</v>
      </c>
      <c r="Q368" s="9">
        <v>510</v>
      </c>
    </row>
    <row r="369" spans="1:17" ht="12" customHeight="1">
      <c r="A369" s="60" t="s">
        <v>4</v>
      </c>
      <c r="B369" s="7" t="s">
        <v>11</v>
      </c>
      <c r="C369" s="31" t="s">
        <v>35</v>
      </c>
      <c r="D369" s="7" t="s">
        <v>112</v>
      </c>
      <c r="E369" s="7" t="s">
        <v>49</v>
      </c>
      <c r="F369" s="7" t="s">
        <v>75</v>
      </c>
      <c r="G369" s="14"/>
      <c r="H369" s="9">
        <v>2500</v>
      </c>
      <c r="I369" s="23"/>
      <c r="P369" s="9">
        <v>2727</v>
      </c>
      <c r="Q369" s="9">
        <v>2727</v>
      </c>
    </row>
    <row r="370" spans="1:17" ht="12" customHeight="1">
      <c r="A370" s="60" t="s">
        <v>4</v>
      </c>
      <c r="B370" s="7" t="s">
        <v>11</v>
      </c>
      <c r="C370" s="136" t="s">
        <v>35</v>
      </c>
      <c r="D370" s="44" t="s">
        <v>266</v>
      </c>
      <c r="E370" s="44" t="s">
        <v>52</v>
      </c>
      <c r="F370" s="44"/>
      <c r="G370" s="45"/>
      <c r="H370" s="46">
        <f>H371+H372</f>
        <v>1000</v>
      </c>
      <c r="I370" s="47"/>
      <c r="J370" s="289"/>
      <c r="K370" s="289"/>
      <c r="L370" s="289"/>
      <c r="M370" s="289"/>
      <c r="N370" s="289"/>
      <c r="O370" s="289"/>
      <c r="P370" s="46">
        <f>P371+P372</f>
        <v>-62147</v>
      </c>
      <c r="Q370" s="46">
        <f>Q371+Q372</f>
        <v>-62147</v>
      </c>
    </row>
    <row r="371" spans="1:17" s="100" customFormat="1" ht="12" customHeight="1">
      <c r="A371" s="97" t="s">
        <v>4</v>
      </c>
      <c r="B371" s="84" t="s">
        <v>11</v>
      </c>
      <c r="C371" s="85" t="s">
        <v>35</v>
      </c>
      <c r="D371" s="237" t="s">
        <v>180</v>
      </c>
      <c r="E371" s="237" t="s">
        <v>52</v>
      </c>
      <c r="F371" s="237" t="s">
        <v>85</v>
      </c>
      <c r="G371" s="239"/>
      <c r="H371" s="240">
        <v>1000</v>
      </c>
      <c r="I371" s="241"/>
      <c r="J371" s="238"/>
      <c r="K371" s="238"/>
      <c r="L371" s="238"/>
      <c r="M371" s="238"/>
      <c r="N371" s="238"/>
      <c r="O371" s="238"/>
      <c r="P371" s="240">
        <v>-63023</v>
      </c>
      <c r="Q371" s="240">
        <v>-63023</v>
      </c>
    </row>
    <row r="372" spans="1:17" s="100" customFormat="1" ht="12" customHeight="1">
      <c r="A372" s="97" t="s">
        <v>4</v>
      </c>
      <c r="B372" s="84" t="s">
        <v>11</v>
      </c>
      <c r="C372" s="85" t="s">
        <v>35</v>
      </c>
      <c r="D372" s="237" t="s">
        <v>246</v>
      </c>
      <c r="E372" s="237" t="s">
        <v>52</v>
      </c>
      <c r="F372" s="237" t="s">
        <v>243</v>
      </c>
      <c r="G372" s="239"/>
      <c r="H372" s="240"/>
      <c r="I372" s="241"/>
      <c r="J372" s="238"/>
      <c r="K372" s="238"/>
      <c r="L372" s="238"/>
      <c r="M372" s="238"/>
      <c r="N372" s="238"/>
      <c r="O372" s="238"/>
      <c r="P372" s="240">
        <v>876</v>
      </c>
      <c r="Q372" s="240">
        <v>876</v>
      </c>
    </row>
    <row r="373" spans="1:17" s="100" customFormat="1" ht="12" customHeight="1">
      <c r="A373" s="97" t="s">
        <v>4</v>
      </c>
      <c r="B373" s="84" t="s">
        <v>11</v>
      </c>
      <c r="C373" s="85" t="s">
        <v>35</v>
      </c>
      <c r="D373" s="86" t="s">
        <v>181</v>
      </c>
      <c r="E373" s="86" t="s">
        <v>51</v>
      </c>
      <c r="F373" s="86" t="s">
        <v>76</v>
      </c>
      <c r="G373" s="87"/>
      <c r="H373" s="88">
        <v>32209</v>
      </c>
      <c r="I373" s="99">
        <v>4567582</v>
      </c>
      <c r="K373" s="112">
        <v>1937910</v>
      </c>
      <c r="L373" s="100">
        <v>1937910</v>
      </c>
      <c r="N373" s="100">
        <v>1937910</v>
      </c>
      <c r="P373" s="88">
        <v>32209</v>
      </c>
      <c r="Q373" s="88">
        <v>32209</v>
      </c>
    </row>
    <row r="374" spans="1:17" s="100" customFormat="1" ht="12" customHeight="1">
      <c r="A374" s="97" t="s">
        <v>4</v>
      </c>
      <c r="B374" s="84" t="s">
        <v>11</v>
      </c>
      <c r="C374" s="85" t="s">
        <v>35</v>
      </c>
      <c r="D374" s="86" t="s">
        <v>186</v>
      </c>
      <c r="E374" s="86" t="s">
        <v>54</v>
      </c>
      <c r="F374" s="86" t="s">
        <v>92</v>
      </c>
      <c r="G374" s="87"/>
      <c r="H374" s="88">
        <v>4920726</v>
      </c>
      <c r="I374" s="99">
        <v>258442</v>
      </c>
      <c r="K374" s="112">
        <v>15611</v>
      </c>
      <c r="L374" s="100">
        <v>107411</v>
      </c>
      <c r="N374" s="100">
        <v>15611</v>
      </c>
      <c r="O374" s="100">
        <v>91800</v>
      </c>
      <c r="P374" s="88">
        <v>1035032</v>
      </c>
      <c r="Q374" s="88">
        <v>1035032</v>
      </c>
    </row>
    <row r="375" spans="1:17" s="138" customFormat="1" ht="12" customHeight="1">
      <c r="A375" s="124" t="s">
        <v>4</v>
      </c>
      <c r="B375" s="124" t="s">
        <v>11</v>
      </c>
      <c r="C375" s="125" t="s">
        <v>36</v>
      </c>
      <c r="D375" s="124" t="s">
        <v>212</v>
      </c>
      <c r="E375" s="124"/>
      <c r="F375" s="124"/>
      <c r="G375" s="126"/>
      <c r="H375" s="127">
        <f>H376+H377+H382+H386+H395+H396+H397+H398</f>
        <v>315800</v>
      </c>
      <c r="I375" s="128">
        <v>70723</v>
      </c>
      <c r="J375" s="137">
        <v>77700</v>
      </c>
      <c r="P375" s="127">
        <f>P376+P377+P382+P386+P395+P396+P397+P398</f>
        <v>210655</v>
      </c>
      <c r="Q375" s="127">
        <f>Q376+Q377+Q382+Q386+Q395+Q396+Q397+Q398</f>
        <v>210655</v>
      </c>
    </row>
    <row r="376" spans="1:17" s="100" customFormat="1" ht="12" customHeight="1">
      <c r="A376" s="97" t="s">
        <v>4</v>
      </c>
      <c r="B376" s="84" t="s">
        <v>11</v>
      </c>
      <c r="C376" s="85" t="s">
        <v>36</v>
      </c>
      <c r="D376" s="86" t="s">
        <v>170</v>
      </c>
      <c r="E376" s="86" t="s">
        <v>50</v>
      </c>
      <c r="F376" s="86" t="s">
        <v>71</v>
      </c>
      <c r="G376" s="109"/>
      <c r="H376" s="88">
        <v>134000</v>
      </c>
      <c r="I376" s="99">
        <v>16976</v>
      </c>
      <c r="P376" s="88">
        <v>134370</v>
      </c>
      <c r="Q376" s="88">
        <v>134370</v>
      </c>
    </row>
    <row r="377" spans="1:17" s="100" customFormat="1" ht="12" customHeight="1">
      <c r="A377" s="97" t="s">
        <v>4</v>
      </c>
      <c r="B377" s="84" t="s">
        <v>11</v>
      </c>
      <c r="C377" s="85" t="s">
        <v>36</v>
      </c>
      <c r="D377" s="86" t="s">
        <v>167</v>
      </c>
      <c r="E377" s="86" t="s">
        <v>47</v>
      </c>
      <c r="F377" s="86"/>
      <c r="G377" s="109"/>
      <c r="H377" s="88">
        <f>H378+H379+H380+H381</f>
        <v>9300</v>
      </c>
      <c r="I377" s="99"/>
      <c r="P377" s="88">
        <f>P378+P379+P380+P381</f>
        <v>6785</v>
      </c>
      <c r="Q377" s="88">
        <f>Q378+Q379+Q380+Q381</f>
        <v>6785</v>
      </c>
    </row>
    <row r="378" spans="1:17" s="119" customFormat="1" ht="12" customHeight="1">
      <c r="A378" s="114" t="s">
        <v>4</v>
      </c>
      <c r="B378" s="115" t="s">
        <v>11</v>
      </c>
      <c r="C378" s="116" t="s">
        <v>36</v>
      </c>
      <c r="D378" s="115" t="s">
        <v>185</v>
      </c>
      <c r="E378" s="90" t="s">
        <v>47</v>
      </c>
      <c r="F378" s="90" t="s">
        <v>62</v>
      </c>
      <c r="G378" s="117"/>
      <c r="H378" s="93">
        <v>1000</v>
      </c>
      <c r="I378" s="118"/>
      <c r="P378" s="93">
        <v>152</v>
      </c>
      <c r="Q378" s="93">
        <v>152</v>
      </c>
    </row>
    <row r="379" spans="1:17" s="101" customFormat="1" ht="12" customHeight="1">
      <c r="A379" s="60" t="s">
        <v>4</v>
      </c>
      <c r="B379" s="90" t="s">
        <v>11</v>
      </c>
      <c r="C379" s="91" t="s">
        <v>36</v>
      </c>
      <c r="D379" s="90" t="s">
        <v>160</v>
      </c>
      <c r="E379" s="90" t="s">
        <v>47</v>
      </c>
      <c r="F379" s="90" t="s">
        <v>72</v>
      </c>
      <c r="G379" s="92"/>
      <c r="H379" s="93">
        <v>4000</v>
      </c>
      <c r="I379" s="47">
        <v>619</v>
      </c>
      <c r="P379" s="93">
        <v>3793</v>
      </c>
      <c r="Q379" s="93">
        <v>3793</v>
      </c>
    </row>
    <row r="380" spans="1:17" s="101" customFormat="1" ht="12" customHeight="1">
      <c r="A380" s="60" t="s">
        <v>4</v>
      </c>
      <c r="B380" s="90" t="s">
        <v>11</v>
      </c>
      <c r="C380" s="91" t="s">
        <v>36</v>
      </c>
      <c r="D380" s="90" t="s">
        <v>184</v>
      </c>
      <c r="E380" s="90" t="s">
        <v>47</v>
      </c>
      <c r="F380" s="90" t="s">
        <v>73</v>
      </c>
      <c r="G380" s="92"/>
      <c r="H380" s="93">
        <v>2300</v>
      </c>
      <c r="I380" s="47">
        <v>42</v>
      </c>
      <c r="P380" s="93">
        <v>2710</v>
      </c>
      <c r="Q380" s="93">
        <v>2710</v>
      </c>
    </row>
    <row r="381" spans="1:17" s="101" customFormat="1" ht="12" customHeight="1">
      <c r="A381" s="60" t="s">
        <v>4</v>
      </c>
      <c r="B381" s="90" t="s">
        <v>11</v>
      </c>
      <c r="C381" s="91" t="s">
        <v>36</v>
      </c>
      <c r="D381" s="90" t="s">
        <v>167</v>
      </c>
      <c r="E381" s="90" t="s">
        <v>47</v>
      </c>
      <c r="F381" s="90" t="s">
        <v>63</v>
      </c>
      <c r="G381" s="92"/>
      <c r="H381" s="93">
        <v>2000</v>
      </c>
      <c r="I381" s="47"/>
      <c r="P381" s="93">
        <v>130</v>
      </c>
      <c r="Q381" s="93">
        <v>130</v>
      </c>
    </row>
    <row r="382" spans="1:17" s="100" customFormat="1" ht="12" customHeight="1">
      <c r="A382" s="97" t="s">
        <v>4</v>
      </c>
      <c r="B382" s="84" t="s">
        <v>11</v>
      </c>
      <c r="C382" s="85" t="s">
        <v>36</v>
      </c>
      <c r="D382" s="86" t="s">
        <v>174</v>
      </c>
      <c r="E382" s="86" t="s">
        <v>48</v>
      </c>
      <c r="F382" s="86"/>
      <c r="G382" s="87"/>
      <c r="H382" s="88">
        <f>H383+H384+H385</f>
        <v>28000</v>
      </c>
      <c r="I382" s="99"/>
      <c r="P382" s="88">
        <f>P383+P384+P385</f>
        <v>33737</v>
      </c>
      <c r="Q382" s="88">
        <f>Q383+Q384+Q385</f>
        <v>33737</v>
      </c>
    </row>
    <row r="383" spans="1:17" ht="12" customHeight="1">
      <c r="A383" s="60" t="s">
        <v>4</v>
      </c>
      <c r="B383" s="7" t="s">
        <v>11</v>
      </c>
      <c r="C383" s="31" t="s">
        <v>36</v>
      </c>
      <c r="D383" s="7" t="s">
        <v>161</v>
      </c>
      <c r="E383" s="7" t="s">
        <v>48</v>
      </c>
      <c r="F383" s="7" t="s">
        <v>64</v>
      </c>
      <c r="G383" s="14"/>
      <c r="H383" s="9">
        <v>16000</v>
      </c>
      <c r="I383" s="23">
        <v>6928</v>
      </c>
      <c r="P383" s="9">
        <v>21458</v>
      </c>
      <c r="Q383" s="9">
        <v>21458</v>
      </c>
    </row>
    <row r="384" spans="1:17" ht="12" customHeight="1">
      <c r="A384" s="60" t="s">
        <v>4</v>
      </c>
      <c r="B384" s="7" t="s">
        <v>11</v>
      </c>
      <c r="C384" s="31" t="s">
        <v>36</v>
      </c>
      <c r="D384" s="7" t="s">
        <v>162</v>
      </c>
      <c r="E384" s="7" t="s">
        <v>48</v>
      </c>
      <c r="F384" s="7" t="s">
        <v>65</v>
      </c>
      <c r="G384" s="14"/>
      <c r="H384" s="9">
        <v>8000</v>
      </c>
      <c r="I384" s="23">
        <v>2824</v>
      </c>
      <c r="P384" s="9">
        <v>8321</v>
      </c>
      <c r="Q384" s="9">
        <v>8321</v>
      </c>
    </row>
    <row r="385" spans="1:17" ht="12" customHeight="1">
      <c r="A385" s="60" t="s">
        <v>4</v>
      </c>
      <c r="B385" s="7" t="s">
        <v>11</v>
      </c>
      <c r="C385" s="31" t="s">
        <v>36</v>
      </c>
      <c r="D385" s="7" t="s">
        <v>163</v>
      </c>
      <c r="E385" s="7" t="s">
        <v>48</v>
      </c>
      <c r="F385" s="7" t="s">
        <v>66</v>
      </c>
      <c r="G385" s="14"/>
      <c r="H385" s="9">
        <v>4000</v>
      </c>
      <c r="I385" s="23">
        <v>1199</v>
      </c>
      <c r="P385" s="9">
        <v>3958</v>
      </c>
      <c r="Q385" s="9">
        <v>3958</v>
      </c>
    </row>
    <row r="386" spans="1:17" s="100" customFormat="1" ht="12" customHeight="1">
      <c r="A386" s="97" t="s">
        <v>4</v>
      </c>
      <c r="B386" s="84" t="s">
        <v>11</v>
      </c>
      <c r="C386" s="85" t="s">
        <v>36</v>
      </c>
      <c r="D386" s="86" t="s">
        <v>169</v>
      </c>
      <c r="E386" s="86" t="s">
        <v>49</v>
      </c>
      <c r="F386" s="86"/>
      <c r="G386" s="87"/>
      <c r="H386" s="88">
        <f>H387+H388+H389+H390+H391+H392+H393+H394</f>
        <v>142500</v>
      </c>
      <c r="I386" s="99"/>
      <c r="P386" s="88">
        <f>P387+P388+P389+P390+P391+P392+P393+P394</f>
        <v>86681</v>
      </c>
      <c r="Q386" s="88">
        <f>Q387+Q388+Q389+Q390+Q391+Q392+Q393+Q394</f>
        <v>86681</v>
      </c>
    </row>
    <row r="387" spans="1:17" s="100" customFormat="1" ht="12" customHeight="1">
      <c r="A387" s="97" t="s">
        <v>4</v>
      </c>
      <c r="B387" s="84" t="s">
        <v>11</v>
      </c>
      <c r="C387" s="85" t="s">
        <v>36</v>
      </c>
      <c r="D387" s="237" t="s">
        <v>114</v>
      </c>
      <c r="E387" s="237" t="s">
        <v>49</v>
      </c>
      <c r="F387" s="237" t="s">
        <v>79</v>
      </c>
      <c r="G387" s="239"/>
      <c r="H387" s="240"/>
      <c r="I387" s="241"/>
      <c r="J387" s="238"/>
      <c r="K387" s="238"/>
      <c r="L387" s="238"/>
      <c r="M387" s="238"/>
      <c r="N387" s="238"/>
      <c r="O387" s="238"/>
      <c r="P387" s="240">
        <v>468</v>
      </c>
      <c r="Q387" s="240">
        <v>468</v>
      </c>
    </row>
    <row r="388" spans="1:17" ht="12" customHeight="1">
      <c r="A388" s="60" t="s">
        <v>4</v>
      </c>
      <c r="B388" s="7" t="s">
        <v>11</v>
      </c>
      <c r="C388" s="31" t="s">
        <v>36</v>
      </c>
      <c r="D388" s="7" t="s">
        <v>126</v>
      </c>
      <c r="E388" s="7" t="s">
        <v>49</v>
      </c>
      <c r="F388" s="7" t="s">
        <v>81</v>
      </c>
      <c r="G388" s="14"/>
      <c r="H388" s="9">
        <v>3000</v>
      </c>
      <c r="I388" s="23"/>
      <c r="P388" s="9">
        <v>475</v>
      </c>
      <c r="Q388" s="9">
        <v>475</v>
      </c>
    </row>
    <row r="389" spans="1:17" ht="12" customHeight="1">
      <c r="A389" s="60" t="s">
        <v>4</v>
      </c>
      <c r="B389" s="7" t="s">
        <v>11</v>
      </c>
      <c r="C389" s="31" t="s">
        <v>36</v>
      </c>
      <c r="D389" s="7" t="s">
        <v>103</v>
      </c>
      <c r="E389" s="7" t="s">
        <v>49</v>
      </c>
      <c r="F389" s="7" t="s">
        <v>67</v>
      </c>
      <c r="G389" s="56" t="s">
        <v>142</v>
      </c>
      <c r="H389" s="9">
        <v>30000</v>
      </c>
      <c r="I389" s="23">
        <v>8535</v>
      </c>
      <c r="J389" s="13"/>
      <c r="P389" s="9">
        <v>17059</v>
      </c>
      <c r="Q389" s="9">
        <v>17059</v>
      </c>
    </row>
    <row r="390" spans="1:17" ht="12" customHeight="1">
      <c r="A390" s="60" t="s">
        <v>4</v>
      </c>
      <c r="B390" s="7" t="s">
        <v>11</v>
      </c>
      <c r="C390" s="31" t="s">
        <v>36</v>
      </c>
      <c r="D390" s="7" t="s">
        <v>104</v>
      </c>
      <c r="E390" s="7" t="s">
        <v>49</v>
      </c>
      <c r="F390" s="7" t="s">
        <v>68</v>
      </c>
      <c r="G390" s="56" t="s">
        <v>144</v>
      </c>
      <c r="H390" s="9">
        <v>90000</v>
      </c>
      <c r="I390" s="23">
        <v>18275</v>
      </c>
      <c r="J390">
        <v>28000</v>
      </c>
      <c r="P390" s="9">
        <v>53087</v>
      </c>
      <c r="Q390" s="9">
        <v>53087</v>
      </c>
    </row>
    <row r="391" spans="1:17" ht="12" customHeight="1">
      <c r="A391" s="60" t="s">
        <v>4</v>
      </c>
      <c r="B391" s="7" t="s">
        <v>11</v>
      </c>
      <c r="C391" s="31" t="s">
        <v>36</v>
      </c>
      <c r="D391" s="7" t="s">
        <v>105</v>
      </c>
      <c r="E391" s="7" t="s">
        <v>49</v>
      </c>
      <c r="F391" s="7" t="s">
        <v>69</v>
      </c>
      <c r="G391" s="57" t="s">
        <v>141</v>
      </c>
      <c r="H391" s="9">
        <v>10000</v>
      </c>
      <c r="I391" s="23">
        <v>8609</v>
      </c>
      <c r="P391" s="9">
        <v>8077</v>
      </c>
      <c r="Q391" s="9">
        <v>8077</v>
      </c>
    </row>
    <row r="392" spans="1:17" ht="12" customHeight="1">
      <c r="A392" s="60" t="s">
        <v>4</v>
      </c>
      <c r="B392" s="7" t="s">
        <v>11</v>
      </c>
      <c r="C392" s="31" t="s">
        <v>36</v>
      </c>
      <c r="D392" s="7" t="s">
        <v>111</v>
      </c>
      <c r="E392" s="7" t="s">
        <v>49</v>
      </c>
      <c r="F392" s="7" t="s">
        <v>82</v>
      </c>
      <c r="G392" s="57" t="s">
        <v>143</v>
      </c>
      <c r="H392" s="9">
        <v>5000</v>
      </c>
      <c r="I392" s="23">
        <v>4144</v>
      </c>
      <c r="J392">
        <v>7000</v>
      </c>
      <c r="P392" s="9">
        <v>3491</v>
      </c>
      <c r="Q392" s="9">
        <v>3491</v>
      </c>
    </row>
    <row r="393" spans="1:17" ht="12" customHeight="1">
      <c r="A393" s="60" t="s">
        <v>4</v>
      </c>
      <c r="B393" s="7" t="s">
        <v>11</v>
      </c>
      <c r="C393" s="31" t="s">
        <v>36</v>
      </c>
      <c r="D393" s="7" t="s">
        <v>127</v>
      </c>
      <c r="E393" s="7" t="s">
        <v>49</v>
      </c>
      <c r="F393" s="7" t="s">
        <v>70</v>
      </c>
      <c r="G393" s="14"/>
      <c r="H393" s="9">
        <v>500</v>
      </c>
      <c r="I393" s="23"/>
      <c r="P393" s="9">
        <v>130</v>
      </c>
      <c r="Q393" s="9">
        <v>130</v>
      </c>
    </row>
    <row r="394" spans="1:17" ht="12" customHeight="1">
      <c r="A394" s="60" t="s">
        <v>4</v>
      </c>
      <c r="B394" s="7" t="s">
        <v>11</v>
      </c>
      <c r="C394" s="31" t="s">
        <v>36</v>
      </c>
      <c r="D394" s="7" t="s">
        <v>112</v>
      </c>
      <c r="E394" s="7" t="s">
        <v>49</v>
      </c>
      <c r="F394" s="7" t="s">
        <v>75</v>
      </c>
      <c r="G394" s="14"/>
      <c r="H394" s="9">
        <v>4000</v>
      </c>
      <c r="I394" s="23"/>
      <c r="P394" s="9">
        <v>3894</v>
      </c>
      <c r="Q394" s="9">
        <v>3894</v>
      </c>
    </row>
    <row r="395" spans="1:17" s="100" customFormat="1" ht="12" customHeight="1">
      <c r="A395" s="97" t="s">
        <v>4</v>
      </c>
      <c r="B395" s="84" t="s">
        <v>11</v>
      </c>
      <c r="C395" s="85" t="s">
        <v>36</v>
      </c>
      <c r="D395" s="86" t="s">
        <v>180</v>
      </c>
      <c r="E395" s="86" t="s">
        <v>52</v>
      </c>
      <c r="F395" s="86" t="s">
        <v>85</v>
      </c>
      <c r="G395" s="87"/>
      <c r="H395" s="88">
        <v>2000</v>
      </c>
      <c r="I395" s="103"/>
      <c r="P395" s="88">
        <v>-50918</v>
      </c>
      <c r="Q395" s="88">
        <v>-50918</v>
      </c>
    </row>
    <row r="396" spans="1:17" s="100" customFormat="1" ht="12" customHeight="1">
      <c r="A396" s="97" t="s">
        <v>4</v>
      </c>
      <c r="B396" s="84" t="s">
        <v>11</v>
      </c>
      <c r="C396" s="85" t="s">
        <v>36</v>
      </c>
      <c r="D396" s="86" t="s">
        <v>181</v>
      </c>
      <c r="E396" s="86" t="s">
        <v>51</v>
      </c>
      <c r="F396" s="86"/>
      <c r="G396" s="87"/>
      <c r="H396" s="88"/>
      <c r="I396" s="103">
        <v>1572</v>
      </c>
      <c r="P396" s="88"/>
      <c r="Q396" s="88"/>
    </row>
    <row r="397" spans="1:17" s="100" customFormat="1" ht="12" customHeight="1">
      <c r="A397" s="97" t="s">
        <v>4</v>
      </c>
      <c r="B397" s="84" t="s">
        <v>11</v>
      </c>
      <c r="C397" s="85" t="s">
        <v>36</v>
      </c>
      <c r="D397" s="86" t="s">
        <v>186</v>
      </c>
      <c r="E397" s="86" t="s">
        <v>54</v>
      </c>
      <c r="F397" s="86" t="s">
        <v>92</v>
      </c>
      <c r="G397" s="87"/>
      <c r="H397" s="88"/>
      <c r="I397" s="103">
        <v>1000</v>
      </c>
      <c r="P397" s="88"/>
      <c r="Q397" s="88"/>
    </row>
    <row r="398" spans="1:17" s="101" customFormat="1" ht="12" customHeight="1">
      <c r="A398" s="60" t="s">
        <v>4</v>
      </c>
      <c r="B398" s="90" t="s">
        <v>11</v>
      </c>
      <c r="C398" s="91" t="s">
        <v>36</v>
      </c>
      <c r="D398" s="90" t="s">
        <v>135</v>
      </c>
      <c r="E398" s="90" t="s">
        <v>54</v>
      </c>
      <c r="F398" s="90" t="s">
        <v>137</v>
      </c>
      <c r="G398" s="92"/>
      <c r="H398" s="93"/>
      <c r="I398" s="110"/>
      <c r="L398" s="101">
        <v>35000</v>
      </c>
      <c r="M398" s="101">
        <v>35000</v>
      </c>
      <c r="P398" s="93"/>
      <c r="Q398" s="93"/>
    </row>
    <row r="399" spans="1:17" s="138" customFormat="1" ht="12" customHeight="1">
      <c r="A399" s="124" t="s">
        <v>4</v>
      </c>
      <c r="B399" s="124" t="s">
        <v>11</v>
      </c>
      <c r="C399" s="125" t="s">
        <v>37</v>
      </c>
      <c r="D399" s="124" t="s">
        <v>213</v>
      </c>
      <c r="E399" s="124"/>
      <c r="F399" s="124"/>
      <c r="G399" s="126"/>
      <c r="H399" s="127">
        <f>H400+H401+H404+H408+H419+H420</f>
        <v>179807</v>
      </c>
      <c r="I399" s="128">
        <v>45042</v>
      </c>
      <c r="J399" s="137">
        <v>24400</v>
      </c>
      <c r="P399" s="127">
        <f>P400+P401+P404+P408+P419+P420</f>
        <v>2747</v>
      </c>
      <c r="Q399" s="127">
        <f>Q400+Q401+Q404+Q408+Q419+Q420</f>
        <v>2747</v>
      </c>
    </row>
    <row r="400" spans="1:17" s="100" customFormat="1" ht="12" customHeight="1">
      <c r="A400" s="97" t="s">
        <v>4</v>
      </c>
      <c r="B400" s="84" t="s">
        <v>11</v>
      </c>
      <c r="C400" s="85" t="s">
        <v>37</v>
      </c>
      <c r="D400" s="86" t="s">
        <v>170</v>
      </c>
      <c r="E400" s="86" t="s">
        <v>50</v>
      </c>
      <c r="F400" s="86" t="s">
        <v>71</v>
      </c>
      <c r="G400" s="87"/>
      <c r="H400" s="88">
        <v>63000</v>
      </c>
      <c r="I400" s="99">
        <v>13257</v>
      </c>
      <c r="P400" s="88">
        <v>59875</v>
      </c>
      <c r="Q400" s="88">
        <v>59875</v>
      </c>
    </row>
    <row r="401" spans="1:17" s="100" customFormat="1" ht="12" customHeight="1">
      <c r="A401" s="97" t="s">
        <v>4</v>
      </c>
      <c r="B401" s="84" t="s">
        <v>11</v>
      </c>
      <c r="C401" s="85" t="s">
        <v>37</v>
      </c>
      <c r="D401" s="86" t="s">
        <v>167</v>
      </c>
      <c r="E401" s="86" t="s">
        <v>47</v>
      </c>
      <c r="F401" s="86"/>
      <c r="G401" s="87"/>
      <c r="H401" s="88">
        <f>H402+H403</f>
        <v>3500</v>
      </c>
      <c r="I401" s="99"/>
      <c r="P401" s="88">
        <f>P402+P403</f>
        <v>3340</v>
      </c>
      <c r="Q401" s="88">
        <f>Q402+Q403</f>
        <v>3340</v>
      </c>
    </row>
    <row r="402" spans="1:17" ht="12" customHeight="1">
      <c r="A402" s="60" t="s">
        <v>4</v>
      </c>
      <c r="B402" s="7" t="s">
        <v>11</v>
      </c>
      <c r="C402" s="31" t="s">
        <v>37</v>
      </c>
      <c r="D402" s="7" t="s">
        <v>107</v>
      </c>
      <c r="E402" s="7" t="s">
        <v>47</v>
      </c>
      <c r="F402" s="7" t="s">
        <v>72</v>
      </c>
      <c r="G402" s="14"/>
      <c r="H402" s="9">
        <v>2000</v>
      </c>
      <c r="I402" s="23">
        <v>971</v>
      </c>
      <c r="P402" s="9">
        <v>2093</v>
      </c>
      <c r="Q402" s="9">
        <v>2093</v>
      </c>
    </row>
    <row r="403" spans="1:17" ht="12" customHeight="1">
      <c r="A403" s="60" t="s">
        <v>4</v>
      </c>
      <c r="B403" s="7" t="s">
        <v>11</v>
      </c>
      <c r="C403" s="31" t="s">
        <v>37</v>
      </c>
      <c r="D403" s="7" t="s">
        <v>102</v>
      </c>
      <c r="E403" s="7" t="s">
        <v>47</v>
      </c>
      <c r="F403" s="7" t="s">
        <v>73</v>
      </c>
      <c r="G403" s="14"/>
      <c r="H403" s="9">
        <v>1500</v>
      </c>
      <c r="I403" s="23"/>
      <c r="P403" s="9">
        <v>1247</v>
      </c>
      <c r="Q403" s="9">
        <v>1247</v>
      </c>
    </row>
    <row r="404" spans="1:17" s="100" customFormat="1" ht="12" customHeight="1">
      <c r="A404" s="97" t="s">
        <v>4</v>
      </c>
      <c r="B404" s="84" t="s">
        <v>11</v>
      </c>
      <c r="C404" s="85" t="s">
        <v>37</v>
      </c>
      <c r="D404" s="86" t="s">
        <v>174</v>
      </c>
      <c r="E404" s="86" t="s">
        <v>48</v>
      </c>
      <c r="F404" s="86"/>
      <c r="G404" s="87"/>
      <c r="H404" s="88">
        <f>H405+H406+H407</f>
        <v>14000</v>
      </c>
      <c r="I404" s="99"/>
      <c r="P404" s="88">
        <f>P405+P406+P407</f>
        <v>14109</v>
      </c>
      <c r="Q404" s="88">
        <f>Q405+Q406+Q407</f>
        <v>14109</v>
      </c>
    </row>
    <row r="405" spans="1:17" ht="12" customHeight="1">
      <c r="A405" s="60" t="s">
        <v>4</v>
      </c>
      <c r="B405" s="7" t="s">
        <v>11</v>
      </c>
      <c r="C405" s="31" t="s">
        <v>37</v>
      </c>
      <c r="D405" s="7" t="s">
        <v>161</v>
      </c>
      <c r="E405" s="7" t="s">
        <v>48</v>
      </c>
      <c r="F405" s="7" t="s">
        <v>64</v>
      </c>
      <c r="G405" s="14"/>
      <c r="H405" s="9">
        <v>8000</v>
      </c>
      <c r="I405" s="23">
        <v>3029</v>
      </c>
      <c r="P405" s="9">
        <v>8632</v>
      </c>
      <c r="Q405" s="9">
        <v>8632</v>
      </c>
    </row>
    <row r="406" spans="1:17" ht="12" customHeight="1">
      <c r="A406" s="60" t="s">
        <v>4</v>
      </c>
      <c r="B406" s="7" t="s">
        <v>11</v>
      </c>
      <c r="C406" s="31" t="s">
        <v>37</v>
      </c>
      <c r="D406" s="7" t="s">
        <v>162</v>
      </c>
      <c r="E406" s="7" t="s">
        <v>48</v>
      </c>
      <c r="F406" s="7" t="s">
        <v>65</v>
      </c>
      <c r="G406" s="14"/>
      <c r="H406" s="9">
        <v>4000</v>
      </c>
      <c r="I406" s="23">
        <v>1282</v>
      </c>
      <c r="P406" s="9">
        <v>3653</v>
      </c>
      <c r="Q406" s="9">
        <v>3653</v>
      </c>
    </row>
    <row r="407" spans="1:17" ht="12" customHeight="1">
      <c r="A407" s="60" t="s">
        <v>4</v>
      </c>
      <c r="B407" s="7" t="s">
        <v>11</v>
      </c>
      <c r="C407" s="31" t="s">
        <v>37</v>
      </c>
      <c r="D407" s="7" t="s">
        <v>163</v>
      </c>
      <c r="E407" s="7" t="s">
        <v>48</v>
      </c>
      <c r="F407" s="7" t="s">
        <v>66</v>
      </c>
      <c r="G407" s="14"/>
      <c r="H407" s="9">
        <v>2000</v>
      </c>
      <c r="I407" s="23">
        <v>663</v>
      </c>
      <c r="P407" s="9">
        <v>1824</v>
      </c>
      <c r="Q407" s="9">
        <v>1824</v>
      </c>
    </row>
    <row r="408" spans="1:17" s="100" customFormat="1" ht="12" customHeight="1">
      <c r="A408" s="97" t="s">
        <v>4</v>
      </c>
      <c r="B408" s="84" t="s">
        <v>11</v>
      </c>
      <c r="C408" s="85" t="s">
        <v>37</v>
      </c>
      <c r="D408" s="86" t="s">
        <v>169</v>
      </c>
      <c r="E408" s="86" t="s">
        <v>49</v>
      </c>
      <c r="F408" s="86"/>
      <c r="G408" s="87"/>
      <c r="H408" s="88">
        <f>H409+H410+H411+H412+H413+H414+H415+H416+H417+H418</f>
        <v>33500</v>
      </c>
      <c r="I408" s="99"/>
      <c r="P408" s="88">
        <f>P409+P410+P411+P412+P413+P414+P415+P416+P417+P418</f>
        <v>30449</v>
      </c>
      <c r="Q408" s="88">
        <f>Q409+Q410+Q411+Q412+Q413+Q414+Q415+Q416+Q417+Q418</f>
        <v>30449</v>
      </c>
    </row>
    <row r="409" spans="1:17" s="100" customFormat="1" ht="12" customHeight="1">
      <c r="A409" s="97" t="s">
        <v>4</v>
      </c>
      <c r="B409" s="84" t="s">
        <v>11</v>
      </c>
      <c r="C409" s="85" t="s">
        <v>37</v>
      </c>
      <c r="D409" s="237" t="s">
        <v>114</v>
      </c>
      <c r="E409" s="237" t="s">
        <v>49</v>
      </c>
      <c r="F409" s="237" t="s">
        <v>79</v>
      </c>
      <c r="G409" s="239"/>
      <c r="H409" s="240"/>
      <c r="I409" s="241"/>
      <c r="J409" s="238"/>
      <c r="K409" s="238"/>
      <c r="L409" s="238"/>
      <c r="M409" s="238"/>
      <c r="N409" s="238"/>
      <c r="O409" s="238"/>
      <c r="P409" s="240">
        <v>312</v>
      </c>
      <c r="Q409" s="240">
        <v>312</v>
      </c>
    </row>
    <row r="410" spans="1:17" s="101" customFormat="1" ht="12" customHeight="1">
      <c r="A410" s="60" t="s">
        <v>4</v>
      </c>
      <c r="B410" s="90" t="s">
        <v>11</v>
      </c>
      <c r="C410" s="91" t="s">
        <v>37</v>
      </c>
      <c r="D410" s="90" t="s">
        <v>126</v>
      </c>
      <c r="E410" s="90" t="s">
        <v>49</v>
      </c>
      <c r="F410" s="90" t="s">
        <v>81</v>
      </c>
      <c r="G410" s="92"/>
      <c r="H410" s="93">
        <v>1000</v>
      </c>
      <c r="I410" s="110"/>
      <c r="P410" s="93"/>
      <c r="Q410" s="93"/>
    </row>
    <row r="411" spans="1:17" ht="12" customHeight="1">
      <c r="A411" s="60" t="s">
        <v>4</v>
      </c>
      <c r="B411" s="7" t="s">
        <v>11</v>
      </c>
      <c r="C411" s="31" t="s">
        <v>37</v>
      </c>
      <c r="D411" s="7" t="s">
        <v>103</v>
      </c>
      <c r="E411" s="7" t="s">
        <v>49</v>
      </c>
      <c r="F411" s="7" t="s">
        <v>67</v>
      </c>
      <c r="G411" s="14"/>
      <c r="H411" s="9">
        <v>2000</v>
      </c>
      <c r="I411" s="23">
        <v>2037</v>
      </c>
      <c r="P411" s="9">
        <v>737</v>
      </c>
      <c r="Q411" s="9">
        <v>737</v>
      </c>
    </row>
    <row r="412" spans="1:17" ht="12" customHeight="1">
      <c r="A412" s="60" t="s">
        <v>4</v>
      </c>
      <c r="B412" s="7" t="s">
        <v>11</v>
      </c>
      <c r="C412" s="31" t="s">
        <v>37</v>
      </c>
      <c r="D412" s="7" t="s">
        <v>104</v>
      </c>
      <c r="E412" s="7" t="s">
        <v>49</v>
      </c>
      <c r="F412" s="7" t="s">
        <v>68</v>
      </c>
      <c r="G412" s="14"/>
      <c r="H412" s="9">
        <v>15000</v>
      </c>
      <c r="I412" s="23">
        <v>1289</v>
      </c>
      <c r="J412">
        <v>5000</v>
      </c>
      <c r="P412" s="9">
        <v>14368</v>
      </c>
      <c r="Q412" s="9">
        <v>14368</v>
      </c>
    </row>
    <row r="413" spans="1:17" ht="12" customHeight="1">
      <c r="A413" s="60" t="s">
        <v>4</v>
      </c>
      <c r="B413" s="7" t="s">
        <v>11</v>
      </c>
      <c r="C413" s="31" t="s">
        <v>37</v>
      </c>
      <c r="D413" s="7" t="s">
        <v>105</v>
      </c>
      <c r="E413" s="7" t="s">
        <v>49</v>
      </c>
      <c r="F413" s="7" t="s">
        <v>69</v>
      </c>
      <c r="G413" s="14"/>
      <c r="H413" s="9">
        <v>12000</v>
      </c>
      <c r="I413" s="23">
        <v>21904</v>
      </c>
      <c r="P413" s="9">
        <v>12302</v>
      </c>
      <c r="Q413" s="9">
        <v>12302</v>
      </c>
    </row>
    <row r="414" spans="1:17" ht="12" customHeight="1">
      <c r="A414" s="60" t="s">
        <v>4</v>
      </c>
      <c r="B414" s="7" t="s">
        <v>11</v>
      </c>
      <c r="C414" s="31" t="s">
        <v>37</v>
      </c>
      <c r="D414" s="7" t="s">
        <v>111</v>
      </c>
      <c r="E414" s="7" t="s">
        <v>49</v>
      </c>
      <c r="F414" s="7" t="s">
        <v>82</v>
      </c>
      <c r="G414" s="14"/>
      <c r="H414" s="9">
        <v>3000</v>
      </c>
      <c r="I414" s="23">
        <v>610</v>
      </c>
      <c r="P414" s="9">
        <v>2430</v>
      </c>
      <c r="Q414" s="9">
        <v>2430</v>
      </c>
    </row>
    <row r="415" spans="1:17" ht="12" customHeight="1">
      <c r="A415" s="60" t="s">
        <v>4</v>
      </c>
      <c r="B415" s="7" t="s">
        <v>11</v>
      </c>
      <c r="C415" s="31" t="s">
        <v>37</v>
      </c>
      <c r="D415" s="7" t="s">
        <v>127</v>
      </c>
      <c r="E415" s="7" t="s">
        <v>49</v>
      </c>
      <c r="F415" s="7" t="s">
        <v>70</v>
      </c>
      <c r="G415" s="14"/>
      <c r="H415" s="9"/>
      <c r="I415" s="23"/>
      <c r="P415" s="9"/>
      <c r="Q415" s="9"/>
    </row>
    <row r="416" spans="1:17" ht="12" customHeight="1">
      <c r="A416" s="60" t="s">
        <v>4</v>
      </c>
      <c r="B416" s="7" t="s">
        <v>11</v>
      </c>
      <c r="C416" s="31" t="s">
        <v>37</v>
      </c>
      <c r="D416" s="7" t="s">
        <v>112</v>
      </c>
      <c r="E416" s="7" t="s">
        <v>49</v>
      </c>
      <c r="F416" s="7" t="s">
        <v>75</v>
      </c>
      <c r="G416" s="14"/>
      <c r="H416" s="9">
        <v>500</v>
      </c>
      <c r="I416" s="23"/>
      <c r="P416" s="9">
        <v>300</v>
      </c>
      <c r="Q416" s="9">
        <v>300</v>
      </c>
    </row>
    <row r="417" spans="1:17" ht="12" customHeight="1">
      <c r="A417" s="60" t="s">
        <v>4</v>
      </c>
      <c r="B417" s="7" t="s">
        <v>11</v>
      </c>
      <c r="C417" s="31" t="s">
        <v>37</v>
      </c>
      <c r="D417" s="7" t="s">
        <v>128</v>
      </c>
      <c r="E417" s="7" t="s">
        <v>49</v>
      </c>
      <c r="F417" s="7" t="s">
        <v>83</v>
      </c>
      <c r="G417" s="14"/>
      <c r="H417" s="9"/>
      <c r="I417" s="23"/>
      <c r="P417" s="9"/>
      <c r="Q417" s="9"/>
    </row>
    <row r="418" spans="1:17" ht="12" customHeight="1">
      <c r="A418" s="60" t="s">
        <v>4</v>
      </c>
      <c r="B418" s="7" t="s">
        <v>11</v>
      </c>
      <c r="C418" s="31" t="s">
        <v>37</v>
      </c>
      <c r="D418" s="7" t="s">
        <v>117</v>
      </c>
      <c r="E418" s="7" t="s">
        <v>49</v>
      </c>
      <c r="F418" s="7" t="s">
        <v>84</v>
      </c>
      <c r="G418" s="14"/>
      <c r="H418" s="10"/>
      <c r="I418" s="25"/>
      <c r="P418" s="10"/>
      <c r="Q418" s="10"/>
    </row>
    <row r="419" spans="1:17" s="100" customFormat="1" ht="12" customHeight="1">
      <c r="A419" s="97" t="s">
        <v>4</v>
      </c>
      <c r="B419" s="84" t="s">
        <v>11</v>
      </c>
      <c r="C419" s="85" t="s">
        <v>37</v>
      </c>
      <c r="D419" s="86" t="s">
        <v>233</v>
      </c>
      <c r="E419" s="86" t="s">
        <v>52</v>
      </c>
      <c r="F419" s="86" t="s">
        <v>85</v>
      </c>
      <c r="G419" s="87"/>
      <c r="H419" s="88"/>
      <c r="I419" s="99"/>
      <c r="P419" s="88">
        <v>-170833</v>
      </c>
      <c r="Q419" s="88">
        <v>-170833</v>
      </c>
    </row>
    <row r="420" spans="1:17" s="100" customFormat="1" ht="12" customHeight="1">
      <c r="A420" s="97" t="s">
        <v>4</v>
      </c>
      <c r="B420" s="84" t="s">
        <v>11</v>
      </c>
      <c r="C420" s="85" t="s">
        <v>37</v>
      </c>
      <c r="D420" s="86" t="s">
        <v>178</v>
      </c>
      <c r="E420" s="86" t="s">
        <v>54</v>
      </c>
      <c r="F420" s="86" t="s">
        <v>92</v>
      </c>
      <c r="G420" s="87"/>
      <c r="H420" s="88">
        <v>65807</v>
      </c>
      <c r="I420" s="99"/>
      <c r="P420" s="88">
        <v>65807</v>
      </c>
      <c r="Q420" s="88">
        <v>65807</v>
      </c>
    </row>
    <row r="421" spans="1:17" s="100" customFormat="1" ht="12" customHeight="1">
      <c r="A421" s="140" t="s">
        <v>4</v>
      </c>
      <c r="B421" s="132" t="s">
        <v>11</v>
      </c>
      <c r="C421" s="133" t="s">
        <v>38</v>
      </c>
      <c r="D421" s="132" t="s">
        <v>214</v>
      </c>
      <c r="E421" s="132"/>
      <c r="F421" s="132"/>
      <c r="G421" s="134"/>
      <c r="H421" s="135">
        <f>H422+H425+H426</f>
        <v>7600</v>
      </c>
      <c r="I421" s="111">
        <v>1138</v>
      </c>
      <c r="P421" s="135">
        <f>P422+P425+P426</f>
        <v>4340</v>
      </c>
      <c r="Q421" s="135">
        <f>Q422+Q425+Q426</f>
        <v>4340</v>
      </c>
    </row>
    <row r="422" spans="1:17" s="100" customFormat="1" ht="12" customHeight="1">
      <c r="A422" s="97" t="s">
        <v>4</v>
      </c>
      <c r="B422" s="84" t="s">
        <v>11</v>
      </c>
      <c r="C422" s="85" t="s">
        <v>38</v>
      </c>
      <c r="D422" s="86" t="s">
        <v>169</v>
      </c>
      <c r="E422" s="86" t="s">
        <v>49</v>
      </c>
      <c r="F422" s="86"/>
      <c r="G422" s="87"/>
      <c r="H422" s="88">
        <f>H423+H424</f>
        <v>2100</v>
      </c>
      <c r="I422" s="113"/>
      <c r="P422" s="88">
        <f>P423+P424</f>
        <v>538</v>
      </c>
      <c r="Q422" s="88">
        <f>Q423+Q424</f>
        <v>538</v>
      </c>
    </row>
    <row r="423" spans="1:17" ht="12" customHeight="1">
      <c r="A423" s="60" t="s">
        <v>4</v>
      </c>
      <c r="B423" s="20" t="s">
        <v>11</v>
      </c>
      <c r="C423" s="32" t="s">
        <v>38</v>
      </c>
      <c r="D423" s="11" t="s">
        <v>103</v>
      </c>
      <c r="E423" s="11" t="s">
        <v>49</v>
      </c>
      <c r="F423" s="11" t="s">
        <v>67</v>
      </c>
      <c r="G423" s="15"/>
      <c r="H423" s="12">
        <v>100</v>
      </c>
      <c r="I423" s="24">
        <v>418</v>
      </c>
      <c r="P423" s="12">
        <v>26</v>
      </c>
      <c r="Q423" s="12">
        <v>26</v>
      </c>
    </row>
    <row r="424" spans="1:17" s="101" customFormat="1" ht="12" customHeight="1">
      <c r="A424" s="60" t="s">
        <v>4</v>
      </c>
      <c r="B424" s="90" t="s">
        <v>11</v>
      </c>
      <c r="C424" s="91" t="s">
        <v>38</v>
      </c>
      <c r="D424" s="90" t="s">
        <v>105</v>
      </c>
      <c r="E424" s="90" t="s">
        <v>49</v>
      </c>
      <c r="F424" s="90" t="s">
        <v>69</v>
      </c>
      <c r="G424" s="92"/>
      <c r="H424" s="93">
        <v>2000</v>
      </c>
      <c r="I424" s="110">
        <v>720</v>
      </c>
      <c r="P424" s="93">
        <v>512</v>
      </c>
      <c r="Q424" s="93">
        <v>512</v>
      </c>
    </row>
    <row r="425" spans="1:17" s="100" customFormat="1" ht="12" customHeight="1">
      <c r="A425" s="173" t="s">
        <v>4</v>
      </c>
      <c r="B425" s="174" t="s">
        <v>11</v>
      </c>
      <c r="C425" s="175" t="s">
        <v>38</v>
      </c>
      <c r="D425" s="176" t="s">
        <v>118</v>
      </c>
      <c r="E425" s="176" t="s">
        <v>52</v>
      </c>
      <c r="F425" s="176" t="s">
        <v>85</v>
      </c>
      <c r="G425" s="177"/>
      <c r="H425" s="178">
        <v>5500</v>
      </c>
      <c r="I425" s="179"/>
      <c r="P425" s="178">
        <v>3802</v>
      </c>
      <c r="Q425" s="178">
        <v>3802</v>
      </c>
    </row>
    <row r="426" spans="1:17" s="100" customFormat="1" ht="12" customHeight="1">
      <c r="A426" s="191" t="s">
        <v>4</v>
      </c>
      <c r="B426" s="192" t="s">
        <v>11</v>
      </c>
      <c r="C426" s="193" t="s">
        <v>38</v>
      </c>
      <c r="D426" s="194" t="s">
        <v>258</v>
      </c>
      <c r="E426" s="194" t="s">
        <v>58</v>
      </c>
      <c r="F426" s="194" t="s">
        <v>89</v>
      </c>
      <c r="G426" s="195"/>
      <c r="H426" s="196"/>
      <c r="I426" s="290"/>
      <c r="J426" s="291"/>
      <c r="K426" s="291"/>
      <c r="L426" s="291"/>
      <c r="M426" s="291"/>
      <c r="N426" s="291"/>
      <c r="O426" s="291"/>
      <c r="P426" s="196"/>
      <c r="Q426" s="196"/>
    </row>
    <row r="427" spans="1:17" s="202" customFormat="1" ht="12" customHeight="1">
      <c r="A427" s="233" t="s">
        <v>4</v>
      </c>
      <c r="B427" s="233" t="s">
        <v>9</v>
      </c>
      <c r="C427" s="232" t="s">
        <v>39</v>
      </c>
      <c r="D427" s="233" t="s">
        <v>193</v>
      </c>
      <c r="E427" s="233" t="s">
        <v>49</v>
      </c>
      <c r="F427" s="233"/>
      <c r="G427" s="234"/>
      <c r="H427" s="235">
        <f>H428</f>
        <v>6700</v>
      </c>
      <c r="I427" s="201"/>
      <c r="J427" s="204"/>
      <c r="P427" s="235">
        <f>P428</f>
        <v>3532</v>
      </c>
      <c r="Q427" s="235">
        <f>Q428</f>
        <v>3532</v>
      </c>
    </row>
    <row r="428" spans="1:17" s="202" customFormat="1" ht="12" customHeight="1">
      <c r="A428" s="191" t="s">
        <v>4</v>
      </c>
      <c r="B428" s="299" t="s">
        <v>9</v>
      </c>
      <c r="C428" s="193" t="s">
        <v>39</v>
      </c>
      <c r="D428" s="194" t="s">
        <v>169</v>
      </c>
      <c r="E428" s="194" t="s">
        <v>49</v>
      </c>
      <c r="F428" s="194"/>
      <c r="G428" s="195"/>
      <c r="H428" s="196">
        <f>H429+H430+H431+H433+H432</f>
        <v>6700</v>
      </c>
      <c r="I428" s="201"/>
      <c r="J428" s="204"/>
      <c r="P428" s="196">
        <f>P429+P430+P431+P433+P432</f>
        <v>3532</v>
      </c>
      <c r="Q428" s="196">
        <f>Q429+Q430+Q431+Q433+Q432</f>
        <v>3532</v>
      </c>
    </row>
    <row r="429" spans="1:17" s="202" customFormat="1" ht="12" customHeight="1">
      <c r="A429" s="197" t="s">
        <v>4</v>
      </c>
      <c r="B429" s="299" t="s">
        <v>9</v>
      </c>
      <c r="C429" s="199" t="s">
        <v>39</v>
      </c>
      <c r="D429" s="198" t="s">
        <v>114</v>
      </c>
      <c r="E429" s="198" t="s">
        <v>49</v>
      </c>
      <c r="F429" s="198" t="s">
        <v>79</v>
      </c>
      <c r="G429" s="200"/>
      <c r="H429" s="58">
        <v>500</v>
      </c>
      <c r="I429" s="201"/>
      <c r="J429" s="204"/>
      <c r="P429" s="58"/>
      <c r="Q429" s="58"/>
    </row>
    <row r="430" spans="1:17" s="202" customFormat="1" ht="12" customHeight="1">
      <c r="A430" s="197" t="s">
        <v>4</v>
      </c>
      <c r="B430" s="299" t="s">
        <v>9</v>
      </c>
      <c r="C430" s="199" t="s">
        <v>39</v>
      </c>
      <c r="D430" s="198" t="s">
        <v>103</v>
      </c>
      <c r="E430" s="198" t="s">
        <v>49</v>
      </c>
      <c r="F430" s="198" t="s">
        <v>67</v>
      </c>
      <c r="G430" s="200"/>
      <c r="H430" s="58">
        <v>1000</v>
      </c>
      <c r="I430" s="201"/>
      <c r="J430" s="204"/>
      <c r="P430" s="58">
        <v>218</v>
      </c>
      <c r="Q430" s="58">
        <v>218</v>
      </c>
    </row>
    <row r="431" spans="1:17" s="202" customFormat="1" ht="12" customHeight="1">
      <c r="A431" s="197" t="s">
        <v>4</v>
      </c>
      <c r="B431" s="299" t="s">
        <v>9</v>
      </c>
      <c r="C431" s="199" t="s">
        <v>39</v>
      </c>
      <c r="D431" s="198" t="s">
        <v>259</v>
      </c>
      <c r="E431" s="198" t="s">
        <v>49</v>
      </c>
      <c r="F431" s="198" t="s">
        <v>68</v>
      </c>
      <c r="G431" s="200"/>
      <c r="H431" s="58">
        <v>200</v>
      </c>
      <c r="I431" s="201"/>
      <c r="J431" s="204"/>
      <c r="P431" s="58">
        <v>71</v>
      </c>
      <c r="Q431" s="58">
        <v>71</v>
      </c>
    </row>
    <row r="432" spans="1:17" s="202" customFormat="1" ht="12" customHeight="1">
      <c r="A432" s="197" t="s">
        <v>4</v>
      </c>
      <c r="B432" s="299" t="s">
        <v>9</v>
      </c>
      <c r="C432" s="199" t="s">
        <v>39</v>
      </c>
      <c r="D432" s="198"/>
      <c r="E432" s="198" t="s">
        <v>49</v>
      </c>
      <c r="F432" s="198" t="s">
        <v>69</v>
      </c>
      <c r="G432" s="200"/>
      <c r="H432" s="58">
        <v>4000</v>
      </c>
      <c r="I432" s="201"/>
      <c r="J432" s="204"/>
      <c r="P432" s="58">
        <v>3243</v>
      </c>
      <c r="Q432" s="58">
        <v>3243</v>
      </c>
    </row>
    <row r="433" spans="1:17" s="202" customFormat="1" ht="12" customHeight="1">
      <c r="A433" s="197" t="s">
        <v>4</v>
      </c>
      <c r="B433" s="299" t="s">
        <v>9</v>
      </c>
      <c r="C433" s="199" t="s">
        <v>39</v>
      </c>
      <c r="D433" s="198" t="s">
        <v>112</v>
      </c>
      <c r="E433" s="198" t="s">
        <v>49</v>
      </c>
      <c r="F433" s="198" t="s">
        <v>75</v>
      </c>
      <c r="G433" s="200"/>
      <c r="H433" s="58">
        <v>1000</v>
      </c>
      <c r="I433" s="201"/>
      <c r="J433" s="204"/>
      <c r="P433" s="58"/>
      <c r="Q433" s="58"/>
    </row>
    <row r="434" spans="1:17" s="202" customFormat="1" ht="12" customHeight="1">
      <c r="A434" s="187" t="s">
        <v>4</v>
      </c>
      <c r="B434" s="187" t="s">
        <v>9</v>
      </c>
      <c r="C434" s="188" t="s">
        <v>40</v>
      </c>
      <c r="D434" s="187" t="s">
        <v>215</v>
      </c>
      <c r="E434" s="187"/>
      <c r="F434" s="187"/>
      <c r="G434" s="189"/>
      <c r="H434" s="190">
        <f>H435+H436+H440+H444+H454+H455+H456</f>
        <v>45960</v>
      </c>
      <c r="I434" s="201"/>
      <c r="J434" s="204"/>
      <c r="P434" s="190">
        <f>P435+P436+P440+P444+P454+P455+P456</f>
        <v>24799</v>
      </c>
      <c r="Q434" s="190">
        <f>Q435+Q436+Q440+Q444+Q454+Q455+Q456</f>
        <v>24799</v>
      </c>
    </row>
    <row r="435" spans="1:17" s="100" customFormat="1" ht="12" customHeight="1">
      <c r="A435" s="180" t="s">
        <v>4</v>
      </c>
      <c r="B435" s="181" t="s">
        <v>9</v>
      </c>
      <c r="C435" s="182" t="s">
        <v>40</v>
      </c>
      <c r="D435" s="183" t="s">
        <v>170</v>
      </c>
      <c r="E435" s="184" t="s">
        <v>50</v>
      </c>
      <c r="F435" s="184" t="s">
        <v>71</v>
      </c>
      <c r="G435" s="185"/>
      <c r="H435" s="186">
        <v>12000</v>
      </c>
      <c r="I435" s="108">
        <v>2760</v>
      </c>
      <c r="P435" s="186">
        <v>8381</v>
      </c>
      <c r="Q435" s="186">
        <v>8381</v>
      </c>
    </row>
    <row r="436" spans="1:17" s="100" customFormat="1" ht="12" customHeight="1">
      <c r="A436" s="97" t="s">
        <v>4</v>
      </c>
      <c r="B436" s="299" t="s">
        <v>9</v>
      </c>
      <c r="C436" s="85" t="s">
        <v>40</v>
      </c>
      <c r="D436" s="86" t="s">
        <v>167</v>
      </c>
      <c r="E436" s="104" t="s">
        <v>47</v>
      </c>
      <c r="F436" s="104"/>
      <c r="G436" s="105"/>
      <c r="H436" s="106">
        <f>H437+H438+H439</f>
        <v>1760</v>
      </c>
      <c r="I436" s="108"/>
      <c r="P436" s="106">
        <f>P437+P438+P439</f>
        <v>841</v>
      </c>
      <c r="Q436" s="106">
        <f>Q437+Q438+Q439</f>
        <v>841</v>
      </c>
    </row>
    <row r="437" spans="1:17" s="155" customFormat="1" ht="12" customHeight="1">
      <c r="A437" s="151" t="s">
        <v>4</v>
      </c>
      <c r="B437" s="299" t="s">
        <v>9</v>
      </c>
      <c r="C437" s="153" t="s">
        <v>40</v>
      </c>
      <c r="D437" s="152" t="s">
        <v>167</v>
      </c>
      <c r="E437" s="152" t="s">
        <v>47</v>
      </c>
      <c r="F437" s="152" t="s">
        <v>62</v>
      </c>
      <c r="G437" s="156"/>
      <c r="H437" s="157">
        <v>900</v>
      </c>
      <c r="I437" s="154">
        <v>709</v>
      </c>
      <c r="P437" s="157"/>
      <c r="Q437" s="157"/>
    </row>
    <row r="438" spans="1:17" s="155" customFormat="1" ht="12" customHeight="1">
      <c r="A438" s="151" t="s">
        <v>4</v>
      </c>
      <c r="B438" s="152" t="s">
        <v>9</v>
      </c>
      <c r="C438" s="153" t="s">
        <v>40</v>
      </c>
      <c r="D438" s="152" t="s">
        <v>107</v>
      </c>
      <c r="E438" s="152" t="s">
        <v>47</v>
      </c>
      <c r="F438" s="152" t="s">
        <v>72</v>
      </c>
      <c r="G438" s="156"/>
      <c r="H438" s="157">
        <v>300</v>
      </c>
      <c r="I438" s="154">
        <v>198</v>
      </c>
      <c r="P438" s="157">
        <v>281</v>
      </c>
      <c r="Q438" s="157">
        <v>281</v>
      </c>
    </row>
    <row r="439" spans="1:17" s="155" customFormat="1" ht="12" customHeight="1">
      <c r="A439" s="151"/>
      <c r="B439" s="152"/>
      <c r="C439" s="153"/>
      <c r="D439" s="152"/>
      <c r="E439" s="152" t="s">
        <v>47</v>
      </c>
      <c r="F439" s="152" t="s">
        <v>73</v>
      </c>
      <c r="G439" s="156"/>
      <c r="H439" s="157">
        <v>560</v>
      </c>
      <c r="I439" s="154"/>
      <c r="P439" s="157">
        <v>560</v>
      </c>
      <c r="Q439" s="157">
        <v>560</v>
      </c>
    </row>
    <row r="440" spans="1:17" s="100" customFormat="1" ht="12" customHeight="1">
      <c r="A440" s="97" t="s">
        <v>4</v>
      </c>
      <c r="B440" s="84" t="s">
        <v>9</v>
      </c>
      <c r="C440" s="85" t="s">
        <v>40</v>
      </c>
      <c r="D440" s="86" t="s">
        <v>174</v>
      </c>
      <c r="E440" s="104" t="s">
        <v>48</v>
      </c>
      <c r="F440" s="104"/>
      <c r="G440" s="105"/>
      <c r="H440" s="106">
        <f>H441+H442+H443</f>
        <v>2200</v>
      </c>
      <c r="I440" s="107"/>
      <c r="P440" s="106">
        <f>P441+P442+P443</f>
        <v>1878</v>
      </c>
      <c r="Q440" s="106">
        <f>Q441+Q442+Q443</f>
        <v>1878</v>
      </c>
    </row>
    <row r="441" spans="1:17" ht="12" customHeight="1">
      <c r="A441" s="60" t="s">
        <v>4</v>
      </c>
      <c r="B441" s="7" t="s">
        <v>9</v>
      </c>
      <c r="C441" s="31" t="s">
        <v>40</v>
      </c>
      <c r="D441" s="7" t="s">
        <v>161</v>
      </c>
      <c r="E441" s="7" t="s">
        <v>48</v>
      </c>
      <c r="F441" s="7" t="s">
        <v>64</v>
      </c>
      <c r="G441" s="14"/>
      <c r="H441" s="9">
        <v>1200</v>
      </c>
      <c r="I441" s="23">
        <v>670</v>
      </c>
      <c r="P441" s="9">
        <v>1135</v>
      </c>
      <c r="Q441" s="9">
        <v>1135</v>
      </c>
    </row>
    <row r="442" spans="1:17" ht="12" customHeight="1">
      <c r="A442" s="60" t="s">
        <v>4</v>
      </c>
      <c r="B442" s="7" t="s">
        <v>9</v>
      </c>
      <c r="C442" s="31" t="s">
        <v>40</v>
      </c>
      <c r="D442" s="7" t="s">
        <v>162</v>
      </c>
      <c r="E442" s="7" t="s">
        <v>48</v>
      </c>
      <c r="F442" s="7" t="s">
        <v>65</v>
      </c>
      <c r="G442" s="14"/>
      <c r="H442" s="9">
        <v>600</v>
      </c>
      <c r="I442" s="23">
        <v>300</v>
      </c>
      <c r="P442" s="9">
        <v>469</v>
      </c>
      <c r="Q442" s="9">
        <v>469</v>
      </c>
    </row>
    <row r="443" spans="1:17" ht="12" customHeight="1">
      <c r="A443" s="60" t="s">
        <v>4</v>
      </c>
      <c r="B443" s="7" t="s">
        <v>9</v>
      </c>
      <c r="C443" s="31" t="s">
        <v>40</v>
      </c>
      <c r="D443" s="7" t="s">
        <v>163</v>
      </c>
      <c r="E443" s="7" t="s">
        <v>48</v>
      </c>
      <c r="F443" s="7" t="s">
        <v>66</v>
      </c>
      <c r="G443" s="14"/>
      <c r="H443" s="9">
        <v>400</v>
      </c>
      <c r="I443" s="23">
        <v>175</v>
      </c>
      <c r="P443" s="9">
        <v>274</v>
      </c>
      <c r="Q443" s="9">
        <v>274</v>
      </c>
    </row>
    <row r="444" spans="1:17" s="100" customFormat="1" ht="12" customHeight="1">
      <c r="A444" s="97" t="s">
        <v>4</v>
      </c>
      <c r="B444" s="84" t="s">
        <v>9</v>
      </c>
      <c r="C444" s="85" t="s">
        <v>40</v>
      </c>
      <c r="D444" s="86" t="s">
        <v>169</v>
      </c>
      <c r="E444" s="104" t="s">
        <v>49</v>
      </c>
      <c r="F444" s="104"/>
      <c r="G444" s="105"/>
      <c r="H444" s="106">
        <f>H445+H446+H447+H448+H449+H450+H451+H452+H453</f>
        <v>27000</v>
      </c>
      <c r="I444" s="107"/>
      <c r="P444" s="106">
        <f>P445+P446+P447+P448+P449+P450+P451+P452+P453</f>
        <v>14410</v>
      </c>
      <c r="Q444" s="106">
        <f>Q445+Q446+Q447+Q448+Q449+Q450+Q451+Q452+Q453</f>
        <v>14410</v>
      </c>
    </row>
    <row r="445" spans="1:17" ht="12" customHeight="1">
      <c r="A445" s="60" t="s">
        <v>4</v>
      </c>
      <c r="B445" s="7" t="s">
        <v>9</v>
      </c>
      <c r="C445" s="31" t="s">
        <v>40</v>
      </c>
      <c r="D445" s="7" t="s">
        <v>114</v>
      </c>
      <c r="E445" s="7" t="s">
        <v>49</v>
      </c>
      <c r="F445" s="7" t="s">
        <v>79</v>
      </c>
      <c r="G445" s="14"/>
      <c r="H445" s="9"/>
      <c r="I445" s="23"/>
      <c r="P445" s="9">
        <v>39</v>
      </c>
      <c r="Q445" s="9">
        <v>39</v>
      </c>
    </row>
    <row r="446" spans="1:17" ht="12" customHeight="1">
      <c r="A446" s="60" t="s">
        <v>4</v>
      </c>
      <c r="B446" s="299" t="s">
        <v>9</v>
      </c>
      <c r="C446" s="31" t="s">
        <v>40</v>
      </c>
      <c r="D446" s="7" t="s">
        <v>126</v>
      </c>
      <c r="E446" s="7" t="s">
        <v>49</v>
      </c>
      <c r="F446" s="7" t="s">
        <v>81</v>
      </c>
      <c r="G446" s="14"/>
      <c r="H446" s="9">
        <v>1000</v>
      </c>
      <c r="I446" s="23"/>
      <c r="P446" s="9"/>
      <c r="Q446" s="9"/>
    </row>
    <row r="447" spans="1:17" ht="12" customHeight="1">
      <c r="A447" s="60" t="s">
        <v>4</v>
      </c>
      <c r="B447" s="7" t="s">
        <v>9</v>
      </c>
      <c r="C447" s="31" t="s">
        <v>40</v>
      </c>
      <c r="D447" s="7" t="s">
        <v>103</v>
      </c>
      <c r="E447" s="7" t="s">
        <v>49</v>
      </c>
      <c r="F447" s="7" t="s">
        <v>67</v>
      </c>
      <c r="G447" s="14"/>
      <c r="H447" s="9">
        <v>2500</v>
      </c>
      <c r="I447" s="23">
        <v>6185</v>
      </c>
      <c r="P447" s="9">
        <v>2461</v>
      </c>
      <c r="Q447" s="9">
        <v>2461</v>
      </c>
    </row>
    <row r="448" spans="1:17" ht="12" customHeight="1">
      <c r="A448" s="60" t="s">
        <v>4</v>
      </c>
      <c r="B448" s="7" t="s">
        <v>9</v>
      </c>
      <c r="C448" s="31" t="s">
        <v>40</v>
      </c>
      <c r="D448" s="7" t="s">
        <v>104</v>
      </c>
      <c r="E448" s="7" t="s">
        <v>49</v>
      </c>
      <c r="F448" s="7" t="s">
        <v>68</v>
      </c>
      <c r="G448" s="14"/>
      <c r="H448" s="9">
        <v>10000</v>
      </c>
      <c r="I448" s="23">
        <v>4208</v>
      </c>
      <c r="P448" s="9">
        <v>8208</v>
      </c>
      <c r="Q448" s="9">
        <v>8208</v>
      </c>
    </row>
    <row r="449" spans="1:17" ht="12" customHeight="1">
      <c r="A449" s="60" t="s">
        <v>4</v>
      </c>
      <c r="B449" s="7" t="s">
        <v>9</v>
      </c>
      <c r="C449" s="31" t="s">
        <v>40</v>
      </c>
      <c r="D449" s="7" t="s">
        <v>105</v>
      </c>
      <c r="E449" s="7" t="s">
        <v>49</v>
      </c>
      <c r="F449" s="7" t="s">
        <v>69</v>
      </c>
      <c r="G449" s="14"/>
      <c r="H449" s="9">
        <v>3500</v>
      </c>
      <c r="I449" s="23">
        <v>3834</v>
      </c>
      <c r="P449" s="9">
        <v>3702</v>
      </c>
      <c r="Q449" s="9">
        <v>3702</v>
      </c>
    </row>
    <row r="450" spans="1:17" ht="12" customHeight="1">
      <c r="A450" s="60" t="s">
        <v>4</v>
      </c>
      <c r="B450" s="299" t="s">
        <v>9</v>
      </c>
      <c r="C450" s="31" t="s">
        <v>40</v>
      </c>
      <c r="D450" s="7" t="s">
        <v>111</v>
      </c>
      <c r="E450" s="7" t="s">
        <v>49</v>
      </c>
      <c r="F450" s="7" t="s">
        <v>82</v>
      </c>
      <c r="G450" s="14"/>
      <c r="H450" s="9">
        <v>1000</v>
      </c>
      <c r="I450" s="23"/>
      <c r="P450" s="9"/>
      <c r="Q450" s="9"/>
    </row>
    <row r="451" spans="1:17" ht="12" customHeight="1">
      <c r="A451" s="60" t="s">
        <v>4</v>
      </c>
      <c r="B451" s="299" t="s">
        <v>9</v>
      </c>
      <c r="C451" s="31" t="s">
        <v>40</v>
      </c>
      <c r="D451" s="7" t="s">
        <v>112</v>
      </c>
      <c r="E451" s="7" t="s">
        <v>49</v>
      </c>
      <c r="F451" s="7" t="s">
        <v>75</v>
      </c>
      <c r="G451" s="14"/>
      <c r="H451" s="9">
        <v>9000</v>
      </c>
      <c r="I451" s="23"/>
      <c r="P451" s="9"/>
      <c r="Q451" s="9"/>
    </row>
    <row r="452" spans="1:17" ht="12" customHeight="1">
      <c r="A452" s="60" t="s">
        <v>4</v>
      </c>
      <c r="B452" s="7" t="s">
        <v>9</v>
      </c>
      <c r="C452" s="31" t="s">
        <v>40</v>
      </c>
      <c r="D452" s="7" t="s">
        <v>128</v>
      </c>
      <c r="E452" s="7" t="s">
        <v>49</v>
      </c>
      <c r="F452" s="7" t="s">
        <v>83</v>
      </c>
      <c r="G452" s="14"/>
      <c r="H452" s="9"/>
      <c r="I452" s="23"/>
      <c r="P452" s="9"/>
      <c r="Q452" s="9"/>
    </row>
    <row r="453" spans="1:17" ht="12" customHeight="1">
      <c r="A453" s="60" t="s">
        <v>4</v>
      </c>
      <c r="B453" s="7" t="s">
        <v>9</v>
      </c>
      <c r="C453" s="31" t="s">
        <v>40</v>
      </c>
      <c r="D453" s="7" t="s">
        <v>117</v>
      </c>
      <c r="E453" s="7" t="s">
        <v>49</v>
      </c>
      <c r="F453" s="7" t="s">
        <v>84</v>
      </c>
      <c r="G453" s="14"/>
      <c r="H453" s="9"/>
      <c r="I453" s="23">
        <v>497</v>
      </c>
      <c r="P453" s="9"/>
      <c r="Q453" s="9"/>
    </row>
    <row r="454" spans="1:17" ht="12" customHeight="1">
      <c r="A454" s="60" t="s">
        <v>4</v>
      </c>
      <c r="B454" s="7" t="s">
        <v>9</v>
      </c>
      <c r="C454" s="31" t="s">
        <v>40</v>
      </c>
      <c r="D454" s="7" t="s">
        <v>118</v>
      </c>
      <c r="E454" s="7" t="s">
        <v>52</v>
      </c>
      <c r="F454" s="7" t="s">
        <v>85</v>
      </c>
      <c r="G454" s="14"/>
      <c r="H454" s="9">
        <v>3000</v>
      </c>
      <c r="I454" s="23"/>
      <c r="P454" s="9">
        <v>-711</v>
      </c>
      <c r="Q454" s="9">
        <v>-711</v>
      </c>
    </row>
    <row r="455" spans="1:17" s="100" customFormat="1" ht="12" customHeight="1">
      <c r="A455" s="97" t="s">
        <v>4</v>
      </c>
      <c r="B455" s="84" t="s">
        <v>9</v>
      </c>
      <c r="C455" s="85" t="s">
        <v>40</v>
      </c>
      <c r="D455" s="86" t="s">
        <v>183</v>
      </c>
      <c r="E455" s="86" t="s">
        <v>58</v>
      </c>
      <c r="F455" s="86" t="s">
        <v>89</v>
      </c>
      <c r="G455" s="87"/>
      <c r="H455" s="88"/>
      <c r="I455" s="103"/>
      <c r="P455" s="88"/>
      <c r="Q455" s="88"/>
    </row>
    <row r="456" spans="1:17" s="100" customFormat="1" ht="12" customHeight="1">
      <c r="A456" s="97" t="s">
        <v>4</v>
      </c>
      <c r="B456" s="84" t="s">
        <v>9</v>
      </c>
      <c r="C456" s="85" t="s">
        <v>40</v>
      </c>
      <c r="D456" s="86" t="s">
        <v>186</v>
      </c>
      <c r="E456" s="86" t="s">
        <v>54</v>
      </c>
      <c r="F456" s="86"/>
      <c r="G456" s="87"/>
      <c r="H456" s="88"/>
      <c r="I456" s="103">
        <v>238560</v>
      </c>
      <c r="P456" s="88"/>
      <c r="Q456" s="88"/>
    </row>
    <row r="457" spans="1:17" s="100" customFormat="1" ht="12" customHeight="1">
      <c r="A457" s="132" t="s">
        <v>4</v>
      </c>
      <c r="B457" s="132" t="s">
        <v>9</v>
      </c>
      <c r="C457" s="133" t="s">
        <v>41</v>
      </c>
      <c r="D457" s="132" t="s">
        <v>216</v>
      </c>
      <c r="E457" s="132"/>
      <c r="F457" s="132"/>
      <c r="G457" s="134"/>
      <c r="H457" s="135">
        <f>H458+H461+H465</f>
        <v>15497</v>
      </c>
      <c r="I457" s="111">
        <v>2185</v>
      </c>
      <c r="P457" s="135">
        <f>P458+P461+P465+P474+P474</f>
        <v>2210</v>
      </c>
      <c r="Q457" s="135">
        <f>Q458+Q461+Q465+Q474+Q474</f>
        <v>2210</v>
      </c>
    </row>
    <row r="458" spans="1:17" s="100" customFormat="1" ht="12" customHeight="1">
      <c r="A458" s="97" t="s">
        <v>4</v>
      </c>
      <c r="B458" s="84" t="s">
        <v>9</v>
      </c>
      <c r="C458" s="85" t="s">
        <v>41</v>
      </c>
      <c r="D458" s="86" t="s">
        <v>170</v>
      </c>
      <c r="E458" s="86" t="s">
        <v>47</v>
      </c>
      <c r="F458" s="86"/>
      <c r="G458" s="87"/>
      <c r="H458" s="88">
        <f>H459+H460</f>
        <v>0</v>
      </c>
      <c r="I458" s="103"/>
      <c r="P458" s="88">
        <f>P459+P460</f>
        <v>0</v>
      </c>
      <c r="Q458" s="88">
        <f>Q459+Q460</f>
        <v>0</v>
      </c>
    </row>
    <row r="459" spans="1:17" s="100" customFormat="1" ht="12" customHeight="1">
      <c r="A459" s="97" t="s">
        <v>4</v>
      </c>
      <c r="B459" s="84" t="s">
        <v>9</v>
      </c>
      <c r="C459" s="85" t="s">
        <v>41</v>
      </c>
      <c r="D459" s="237" t="s">
        <v>120</v>
      </c>
      <c r="E459" s="237" t="s">
        <v>47</v>
      </c>
      <c r="F459" s="237" t="s">
        <v>62</v>
      </c>
      <c r="G459" s="239"/>
      <c r="H459" s="240"/>
      <c r="I459" s="241"/>
      <c r="J459" s="238"/>
      <c r="K459" s="238"/>
      <c r="L459" s="238"/>
      <c r="M459" s="238"/>
      <c r="N459" s="238"/>
      <c r="O459" s="238"/>
      <c r="P459" s="240"/>
      <c r="Q459" s="240"/>
    </row>
    <row r="460" spans="1:17" s="100" customFormat="1" ht="12" customHeight="1">
      <c r="A460" s="97" t="s">
        <v>4</v>
      </c>
      <c r="B460" s="84" t="s">
        <v>9</v>
      </c>
      <c r="C460" s="85" t="s">
        <v>41</v>
      </c>
      <c r="D460" s="237" t="s">
        <v>102</v>
      </c>
      <c r="E460" s="237" t="s">
        <v>47</v>
      </c>
      <c r="F460" s="237" t="s">
        <v>63</v>
      </c>
      <c r="G460" s="239"/>
      <c r="H460" s="240"/>
      <c r="I460" s="241"/>
      <c r="J460" s="238"/>
      <c r="K460" s="238"/>
      <c r="L460" s="238"/>
      <c r="M460" s="238"/>
      <c r="N460" s="238"/>
      <c r="O460" s="238"/>
      <c r="P460" s="240"/>
      <c r="Q460" s="240"/>
    </row>
    <row r="461" spans="1:17" s="100" customFormat="1" ht="12" customHeight="1">
      <c r="A461" s="97" t="s">
        <v>4</v>
      </c>
      <c r="B461" s="84" t="s">
        <v>9</v>
      </c>
      <c r="C461" s="85" t="s">
        <v>41</v>
      </c>
      <c r="D461" s="86" t="s">
        <v>174</v>
      </c>
      <c r="E461" s="86" t="s">
        <v>48</v>
      </c>
      <c r="F461" s="86"/>
      <c r="G461" s="87"/>
      <c r="H461" s="88"/>
      <c r="I461" s="103"/>
      <c r="P461" s="88">
        <f>P462+P463+P464</f>
        <v>0</v>
      </c>
      <c r="Q461" s="88">
        <f>Q462+Q463+Q464</f>
        <v>0</v>
      </c>
    </row>
    <row r="462" spans="1:17" s="100" customFormat="1" ht="12" customHeight="1">
      <c r="A462" s="97" t="s">
        <v>4</v>
      </c>
      <c r="B462" s="84" t="s">
        <v>9</v>
      </c>
      <c r="C462" s="85" t="s">
        <v>41</v>
      </c>
      <c r="D462" s="237" t="s">
        <v>245</v>
      </c>
      <c r="E462" s="237" t="s">
        <v>48</v>
      </c>
      <c r="F462" s="237" t="s">
        <v>64</v>
      </c>
      <c r="G462" s="239"/>
      <c r="H462" s="240"/>
      <c r="I462" s="241"/>
      <c r="J462" s="238"/>
      <c r="K462" s="238"/>
      <c r="L462" s="238"/>
      <c r="M462" s="238"/>
      <c r="N462" s="238"/>
      <c r="O462" s="238"/>
      <c r="P462" s="240"/>
      <c r="Q462" s="240"/>
    </row>
    <row r="463" spans="1:17" s="100" customFormat="1" ht="12" customHeight="1">
      <c r="A463" s="97" t="s">
        <v>4</v>
      </c>
      <c r="B463" s="84" t="s">
        <v>9</v>
      </c>
      <c r="C463" s="85" t="s">
        <v>41</v>
      </c>
      <c r="D463" s="237" t="s">
        <v>255</v>
      </c>
      <c r="E463" s="237" t="s">
        <v>48</v>
      </c>
      <c r="F463" s="237" t="s">
        <v>65</v>
      </c>
      <c r="G463" s="239"/>
      <c r="H463" s="240"/>
      <c r="I463" s="241"/>
      <c r="J463" s="238"/>
      <c r="K463" s="238"/>
      <c r="L463" s="238"/>
      <c r="M463" s="238"/>
      <c r="N463" s="238"/>
      <c r="O463" s="238"/>
      <c r="P463" s="240"/>
      <c r="Q463" s="240"/>
    </row>
    <row r="464" spans="1:17" s="100" customFormat="1" ht="12" customHeight="1">
      <c r="A464" s="97" t="s">
        <v>4</v>
      </c>
      <c r="B464" s="84" t="s">
        <v>9</v>
      </c>
      <c r="C464" s="85" t="s">
        <v>41</v>
      </c>
      <c r="D464" s="237" t="s">
        <v>256</v>
      </c>
      <c r="E464" s="237" t="s">
        <v>48</v>
      </c>
      <c r="F464" s="237" t="s">
        <v>66</v>
      </c>
      <c r="G464" s="239"/>
      <c r="H464" s="240"/>
      <c r="I464" s="241"/>
      <c r="J464" s="238"/>
      <c r="K464" s="238"/>
      <c r="L464" s="238"/>
      <c r="M464" s="238"/>
      <c r="N464" s="238"/>
      <c r="O464" s="238"/>
      <c r="P464" s="240"/>
      <c r="Q464" s="240"/>
    </row>
    <row r="465" spans="1:17" s="100" customFormat="1" ht="12" customHeight="1">
      <c r="A465" s="97" t="s">
        <v>4</v>
      </c>
      <c r="B465" s="84" t="s">
        <v>9</v>
      </c>
      <c r="C465" s="85" t="s">
        <v>41</v>
      </c>
      <c r="D465" s="86" t="s">
        <v>169</v>
      </c>
      <c r="E465" s="86" t="s">
        <v>49</v>
      </c>
      <c r="F465" s="86"/>
      <c r="G465" s="87"/>
      <c r="H465" s="88">
        <f>H468+H469+H470</f>
        <v>15497</v>
      </c>
      <c r="I465" s="103"/>
      <c r="P465" s="88">
        <f>P466+P467+P468+P469+P470+P472+P473+P471</f>
        <v>2210</v>
      </c>
      <c r="Q465" s="88">
        <f>Q466+Q467+Q468+Q469+Q470+Q472+Q473+Q471</f>
        <v>2210</v>
      </c>
    </row>
    <row r="466" spans="1:17" ht="12" customHeight="1">
      <c r="A466" s="60" t="s">
        <v>4</v>
      </c>
      <c r="B466" s="7" t="s">
        <v>9</v>
      </c>
      <c r="C466" s="31" t="s">
        <v>41</v>
      </c>
      <c r="D466" s="7" t="s">
        <v>114</v>
      </c>
      <c r="E466" s="7" t="s">
        <v>49</v>
      </c>
      <c r="F466" s="7" t="s">
        <v>79</v>
      </c>
      <c r="G466" s="14"/>
      <c r="H466" s="9"/>
      <c r="I466" s="23"/>
      <c r="P466" s="9"/>
      <c r="Q466" s="9"/>
    </row>
    <row r="467" spans="1:17" ht="12" customHeight="1">
      <c r="A467" s="60" t="s">
        <v>4</v>
      </c>
      <c r="B467" s="7" t="s">
        <v>9</v>
      </c>
      <c r="C467" s="31" t="s">
        <v>41</v>
      </c>
      <c r="D467" s="7" t="s">
        <v>115</v>
      </c>
      <c r="E467" s="7" t="s">
        <v>49</v>
      </c>
      <c r="F467" s="7" t="s">
        <v>80</v>
      </c>
      <c r="G467" s="14"/>
      <c r="H467" s="9"/>
      <c r="I467" s="23"/>
      <c r="P467" s="9"/>
      <c r="Q467" s="9"/>
    </row>
    <row r="468" spans="1:17" ht="12" customHeight="1">
      <c r="A468" s="60" t="s">
        <v>4</v>
      </c>
      <c r="B468" s="7" t="s">
        <v>9</v>
      </c>
      <c r="C468" s="31" t="s">
        <v>41</v>
      </c>
      <c r="D468" s="7" t="s">
        <v>103</v>
      </c>
      <c r="E468" s="7" t="s">
        <v>49</v>
      </c>
      <c r="F468" s="7" t="s">
        <v>67</v>
      </c>
      <c r="G468" s="14"/>
      <c r="H468" s="9">
        <v>306</v>
      </c>
      <c r="I468" s="23">
        <v>2185</v>
      </c>
      <c r="P468" s="9">
        <v>306</v>
      </c>
      <c r="Q468" s="9">
        <v>306</v>
      </c>
    </row>
    <row r="469" spans="1:17" ht="12" customHeight="1">
      <c r="A469" s="60" t="s">
        <v>4</v>
      </c>
      <c r="B469" s="7" t="s">
        <v>9</v>
      </c>
      <c r="C469" s="31" t="s">
        <v>41</v>
      </c>
      <c r="D469" s="7" t="s">
        <v>104</v>
      </c>
      <c r="E469" s="7" t="s">
        <v>49</v>
      </c>
      <c r="F469" s="7" t="s">
        <v>68</v>
      </c>
      <c r="G469" s="14"/>
      <c r="H469" s="9">
        <v>663</v>
      </c>
      <c r="I469" s="23"/>
      <c r="P469" s="9">
        <v>844</v>
      </c>
      <c r="Q469" s="9">
        <v>844</v>
      </c>
    </row>
    <row r="470" spans="1:17" ht="12" customHeight="1">
      <c r="A470" s="60" t="s">
        <v>4</v>
      </c>
      <c r="B470" s="7" t="s">
        <v>9</v>
      </c>
      <c r="C470" s="31" t="s">
        <v>41</v>
      </c>
      <c r="D470" s="7" t="s">
        <v>105</v>
      </c>
      <c r="E470" s="7" t="s">
        <v>49</v>
      </c>
      <c r="F470" s="7" t="s">
        <v>69</v>
      </c>
      <c r="G470" s="14"/>
      <c r="H470" s="9">
        <v>14528</v>
      </c>
      <c r="I470" s="23">
        <v>1368</v>
      </c>
      <c r="P470" s="9">
        <v>951</v>
      </c>
      <c r="Q470" s="9">
        <v>951</v>
      </c>
    </row>
    <row r="471" spans="1:17" ht="12" customHeight="1">
      <c r="A471" s="60" t="s">
        <v>4</v>
      </c>
      <c r="B471" s="7" t="s">
        <v>9</v>
      </c>
      <c r="C471" s="31" t="s">
        <v>41</v>
      </c>
      <c r="D471" s="7" t="s">
        <v>111</v>
      </c>
      <c r="E471" s="7" t="s">
        <v>49</v>
      </c>
      <c r="F471" s="7" t="s">
        <v>82</v>
      </c>
      <c r="G471" s="14"/>
      <c r="H471" s="9"/>
      <c r="I471" s="23"/>
      <c r="P471" s="9"/>
      <c r="Q471" s="9"/>
    </row>
    <row r="472" spans="1:17" ht="12" customHeight="1">
      <c r="A472" s="60" t="s">
        <v>4</v>
      </c>
      <c r="B472" s="7" t="s">
        <v>9</v>
      </c>
      <c r="C472" s="31" t="s">
        <v>41</v>
      </c>
      <c r="D472" s="7" t="s">
        <v>112</v>
      </c>
      <c r="E472" s="7" t="s">
        <v>49</v>
      </c>
      <c r="F472" s="7" t="s">
        <v>75</v>
      </c>
      <c r="G472" s="14"/>
      <c r="H472" s="9"/>
      <c r="I472" s="23"/>
      <c r="P472" s="9">
        <v>109</v>
      </c>
      <c r="Q472" s="9">
        <v>109</v>
      </c>
    </row>
    <row r="473" spans="1:17" ht="12" customHeight="1">
      <c r="A473" s="60" t="s">
        <v>4</v>
      </c>
      <c r="B473" s="7" t="s">
        <v>9</v>
      </c>
      <c r="C473" s="31" t="s">
        <v>41</v>
      </c>
      <c r="D473" s="7" t="s">
        <v>117</v>
      </c>
      <c r="E473" s="7" t="s">
        <v>49</v>
      </c>
      <c r="F473" s="7" t="s">
        <v>84</v>
      </c>
      <c r="G473" s="14"/>
      <c r="H473" s="9"/>
      <c r="I473" s="23"/>
      <c r="P473" s="9"/>
      <c r="Q473" s="9"/>
    </row>
    <row r="474" spans="1:17" ht="12" customHeight="1">
      <c r="A474" s="97" t="s">
        <v>4</v>
      </c>
      <c r="B474" s="84" t="s">
        <v>9</v>
      </c>
      <c r="C474" s="85" t="s">
        <v>41</v>
      </c>
      <c r="D474" s="86" t="s">
        <v>260</v>
      </c>
      <c r="E474" s="86" t="s">
        <v>52</v>
      </c>
      <c r="F474" s="86" t="s">
        <v>85</v>
      </c>
      <c r="G474" s="87"/>
      <c r="H474" s="88"/>
      <c r="I474" s="22"/>
      <c r="L474">
        <v>15000</v>
      </c>
      <c r="O474">
        <v>15000</v>
      </c>
      <c r="P474" s="88"/>
      <c r="Q474" s="88"/>
    </row>
    <row r="475" spans="1:17" s="100" customFormat="1" ht="12" customHeight="1">
      <c r="A475" s="132" t="s">
        <v>4</v>
      </c>
      <c r="B475" s="132" t="s">
        <v>10</v>
      </c>
      <c r="C475" s="133" t="s">
        <v>42</v>
      </c>
      <c r="D475" s="132" t="s">
        <v>217</v>
      </c>
      <c r="E475" s="132"/>
      <c r="F475" s="132"/>
      <c r="G475" s="134"/>
      <c r="H475" s="135">
        <f>H476+H477+H483+H487+H496+H497+H498</f>
        <v>162100</v>
      </c>
      <c r="I475" s="111">
        <v>58594</v>
      </c>
      <c r="J475" s="112">
        <v>38300</v>
      </c>
      <c r="P475" s="135">
        <f>P476+P477+P483+P487+P496+P497+P498</f>
        <v>129506</v>
      </c>
      <c r="Q475" s="135">
        <f>Q476+Q477+Q483+Q487+Q496+Q497+Q498</f>
        <v>129506</v>
      </c>
    </row>
    <row r="476" spans="1:17" s="100" customFormat="1" ht="12" customHeight="1">
      <c r="A476" s="97" t="s">
        <v>4</v>
      </c>
      <c r="B476" s="84" t="s">
        <v>10</v>
      </c>
      <c r="C476" s="85" t="s">
        <v>42</v>
      </c>
      <c r="D476" s="86" t="s">
        <v>170</v>
      </c>
      <c r="E476" s="86" t="s">
        <v>50</v>
      </c>
      <c r="F476" s="86" t="s">
        <v>71</v>
      </c>
      <c r="G476" s="87"/>
      <c r="H476" s="88">
        <v>39000</v>
      </c>
      <c r="I476" s="99">
        <v>12490</v>
      </c>
      <c r="P476" s="88">
        <v>37139</v>
      </c>
      <c r="Q476" s="88">
        <v>37139</v>
      </c>
    </row>
    <row r="477" spans="1:17" s="100" customFormat="1" ht="12" customHeight="1">
      <c r="A477" s="97" t="s">
        <v>4</v>
      </c>
      <c r="B477" s="84" t="s">
        <v>10</v>
      </c>
      <c r="C477" s="85" t="s">
        <v>42</v>
      </c>
      <c r="D477" s="86" t="s">
        <v>176</v>
      </c>
      <c r="E477" s="86" t="s">
        <v>47</v>
      </c>
      <c r="F477" s="86"/>
      <c r="G477" s="87"/>
      <c r="H477" s="88">
        <f>H479+H480+H482+H478+H481</f>
        <v>40900</v>
      </c>
      <c r="I477" s="99"/>
      <c r="P477" s="88">
        <f>P478+P479+P480+P481+P482</f>
        <v>43990</v>
      </c>
      <c r="Q477" s="88">
        <f>Q478+Q479+Q480+Q481+Q482</f>
        <v>43990</v>
      </c>
    </row>
    <row r="478" spans="1:17" s="100" customFormat="1" ht="12" customHeight="1">
      <c r="A478" s="97" t="s">
        <v>4</v>
      </c>
      <c r="B478" s="84" t="s">
        <v>10</v>
      </c>
      <c r="C478" s="85" t="s">
        <v>42</v>
      </c>
      <c r="D478" s="237" t="s">
        <v>261</v>
      </c>
      <c r="E478" s="237" t="s">
        <v>47</v>
      </c>
      <c r="F478" s="237" t="s">
        <v>74</v>
      </c>
      <c r="G478" s="239"/>
      <c r="H478" s="240">
        <v>2000</v>
      </c>
      <c r="I478" s="241"/>
      <c r="J478" s="238"/>
      <c r="K478" s="238"/>
      <c r="L478" s="238"/>
      <c r="M478" s="238"/>
      <c r="N478" s="238"/>
      <c r="O478" s="238"/>
      <c r="P478" s="240">
        <v>1257</v>
      </c>
      <c r="Q478" s="240">
        <v>1257</v>
      </c>
    </row>
    <row r="479" spans="1:17" s="159" customFormat="1" ht="12" customHeight="1">
      <c r="A479" s="96" t="s">
        <v>4</v>
      </c>
      <c r="B479" s="94" t="s">
        <v>10</v>
      </c>
      <c r="C479" s="95" t="s">
        <v>42</v>
      </c>
      <c r="D479" s="94" t="s">
        <v>167</v>
      </c>
      <c r="E479" s="94" t="s">
        <v>47</v>
      </c>
      <c r="F479" s="94" t="s">
        <v>62</v>
      </c>
      <c r="G479" s="161"/>
      <c r="H479" s="162">
        <v>35000</v>
      </c>
      <c r="I479" s="158"/>
      <c r="P479" s="162">
        <v>40139</v>
      </c>
      <c r="Q479" s="162">
        <v>40139</v>
      </c>
    </row>
    <row r="480" spans="1:17" s="155" customFormat="1" ht="12" customHeight="1">
      <c r="A480" s="151" t="s">
        <v>4</v>
      </c>
      <c r="B480" s="152" t="s">
        <v>10</v>
      </c>
      <c r="C480" s="153" t="s">
        <v>42</v>
      </c>
      <c r="D480" s="152" t="s">
        <v>107</v>
      </c>
      <c r="E480" s="152" t="s">
        <v>47</v>
      </c>
      <c r="F480" s="152" t="s">
        <v>72</v>
      </c>
      <c r="G480" s="156"/>
      <c r="H480" s="157">
        <v>900</v>
      </c>
      <c r="I480" s="160">
        <v>544</v>
      </c>
      <c r="P480" s="157">
        <v>854</v>
      </c>
      <c r="Q480" s="157">
        <v>854</v>
      </c>
    </row>
    <row r="481" spans="1:17" s="155" customFormat="1" ht="12" customHeight="1">
      <c r="A481" s="151" t="s">
        <v>4</v>
      </c>
      <c r="B481" s="152" t="s">
        <v>10</v>
      </c>
      <c r="C481" s="153" t="s">
        <v>42</v>
      </c>
      <c r="D481" s="152" t="s">
        <v>108</v>
      </c>
      <c r="E481" s="152" t="s">
        <v>47</v>
      </c>
      <c r="F481" s="152" t="s">
        <v>73</v>
      </c>
      <c r="G481" s="156"/>
      <c r="H481" s="157">
        <v>1000</v>
      </c>
      <c r="I481" s="160"/>
      <c r="P481" s="157">
        <v>527</v>
      </c>
      <c r="Q481" s="157">
        <v>527</v>
      </c>
    </row>
    <row r="482" spans="1:17" s="155" customFormat="1" ht="12" customHeight="1">
      <c r="A482" s="151" t="s">
        <v>4</v>
      </c>
      <c r="B482" s="152" t="s">
        <v>10</v>
      </c>
      <c r="C482" s="153" t="s">
        <v>42</v>
      </c>
      <c r="D482" s="152" t="s">
        <v>102</v>
      </c>
      <c r="E482" s="152" t="s">
        <v>47</v>
      </c>
      <c r="F482" s="152" t="s">
        <v>63</v>
      </c>
      <c r="G482" s="156"/>
      <c r="H482" s="157">
        <v>2000</v>
      </c>
      <c r="I482" s="160"/>
      <c r="P482" s="157">
        <v>1213</v>
      </c>
      <c r="Q482" s="157">
        <v>1213</v>
      </c>
    </row>
    <row r="483" spans="1:17" s="100" customFormat="1" ht="12" customHeight="1">
      <c r="A483" s="97" t="s">
        <v>4</v>
      </c>
      <c r="B483" s="84" t="s">
        <v>10</v>
      </c>
      <c r="C483" s="85" t="s">
        <v>42</v>
      </c>
      <c r="D483" s="86" t="s">
        <v>174</v>
      </c>
      <c r="E483" s="86" t="s">
        <v>48</v>
      </c>
      <c r="F483" s="86"/>
      <c r="G483" s="87"/>
      <c r="H483" s="88">
        <f>H484+H485+H486</f>
        <v>17000</v>
      </c>
      <c r="I483" s="99">
        <v>7074</v>
      </c>
      <c r="P483" s="88">
        <f>P484+P485+P486</f>
        <v>15217</v>
      </c>
      <c r="Q483" s="88">
        <f>Q484+Q485+Q486</f>
        <v>15217</v>
      </c>
    </row>
    <row r="484" spans="1:17" ht="12" customHeight="1">
      <c r="A484" s="60" t="s">
        <v>4</v>
      </c>
      <c r="B484" s="7" t="s">
        <v>10</v>
      </c>
      <c r="C484" s="31" t="s">
        <v>42</v>
      </c>
      <c r="D484" s="7" t="s">
        <v>161</v>
      </c>
      <c r="E484" s="7" t="s">
        <v>48</v>
      </c>
      <c r="F484" s="7" t="s">
        <v>64</v>
      </c>
      <c r="G484" s="14"/>
      <c r="H484" s="9">
        <v>10000</v>
      </c>
      <c r="I484" s="23">
        <v>4516</v>
      </c>
      <c r="P484" s="9">
        <v>9293</v>
      </c>
      <c r="Q484" s="9">
        <v>9293</v>
      </c>
    </row>
    <row r="485" spans="1:17" ht="12" customHeight="1">
      <c r="A485" s="60" t="s">
        <v>4</v>
      </c>
      <c r="B485" s="7" t="s">
        <v>10</v>
      </c>
      <c r="C485" s="31" t="s">
        <v>42</v>
      </c>
      <c r="D485" s="7" t="s">
        <v>162</v>
      </c>
      <c r="E485" s="7" t="s">
        <v>48</v>
      </c>
      <c r="F485" s="7" t="s">
        <v>65</v>
      </c>
      <c r="G485" s="14"/>
      <c r="H485" s="9">
        <v>5000</v>
      </c>
      <c r="I485" s="23">
        <v>1823</v>
      </c>
      <c r="P485" s="9">
        <v>4316</v>
      </c>
      <c r="Q485" s="9">
        <v>4316</v>
      </c>
    </row>
    <row r="486" spans="1:17" ht="12" customHeight="1">
      <c r="A486" s="60" t="s">
        <v>4</v>
      </c>
      <c r="B486" s="7" t="s">
        <v>10</v>
      </c>
      <c r="C486" s="31" t="s">
        <v>42</v>
      </c>
      <c r="D486" s="7" t="s">
        <v>163</v>
      </c>
      <c r="E486" s="7" t="s">
        <v>48</v>
      </c>
      <c r="F486" s="7" t="s">
        <v>66</v>
      </c>
      <c r="G486" s="14"/>
      <c r="H486" s="9">
        <v>2000</v>
      </c>
      <c r="I486" s="23">
        <v>735</v>
      </c>
      <c r="P486" s="9">
        <v>1608</v>
      </c>
      <c r="Q486" s="9">
        <v>1608</v>
      </c>
    </row>
    <row r="487" spans="1:17" ht="12" customHeight="1">
      <c r="A487" s="97" t="s">
        <v>4</v>
      </c>
      <c r="B487" s="84" t="s">
        <v>10</v>
      </c>
      <c r="C487" s="85" t="s">
        <v>42</v>
      </c>
      <c r="D487" s="86" t="s">
        <v>169</v>
      </c>
      <c r="E487" s="86" t="s">
        <v>49</v>
      </c>
      <c r="F487" s="86"/>
      <c r="G487" s="87"/>
      <c r="H487" s="88">
        <f>H489+H490+H491+H492+H493+H494+H495</f>
        <v>63700</v>
      </c>
      <c r="I487" s="43"/>
      <c r="P487" s="88">
        <f>P488+P489+P490+P491+P492+P493+P494+P495</f>
        <v>59026</v>
      </c>
      <c r="Q487" s="88">
        <f>Q488+Q489+Q490+Q491+Q492+Q493+Q494+Q495</f>
        <v>59026</v>
      </c>
    </row>
    <row r="488" spans="1:17" ht="12" customHeight="1">
      <c r="A488" s="97" t="s">
        <v>4</v>
      </c>
      <c r="B488" s="84" t="s">
        <v>10</v>
      </c>
      <c r="C488" s="85" t="s">
        <v>42</v>
      </c>
      <c r="D488" s="237" t="s">
        <v>114</v>
      </c>
      <c r="E488" s="237" t="s">
        <v>49</v>
      </c>
      <c r="F488" s="237" t="s">
        <v>79</v>
      </c>
      <c r="G488" s="239"/>
      <c r="H488" s="240"/>
      <c r="I488" s="266"/>
      <c r="J488" s="13"/>
      <c r="K488" s="13"/>
      <c r="L488" s="13"/>
      <c r="M488" s="13"/>
      <c r="N488" s="13"/>
      <c r="O488" s="13"/>
      <c r="P488" s="240">
        <v>78</v>
      </c>
      <c r="Q488" s="240">
        <v>78</v>
      </c>
    </row>
    <row r="489" spans="1:17" ht="12" customHeight="1">
      <c r="A489" s="60" t="s">
        <v>4</v>
      </c>
      <c r="B489" s="7" t="s">
        <v>10</v>
      </c>
      <c r="C489" s="31" t="s">
        <v>42</v>
      </c>
      <c r="D489" s="7" t="s">
        <v>126</v>
      </c>
      <c r="E489" s="7" t="s">
        <v>49</v>
      </c>
      <c r="F489" s="7" t="s">
        <v>81</v>
      </c>
      <c r="G489" s="14"/>
      <c r="H489" s="9">
        <v>1000</v>
      </c>
      <c r="I489" s="23"/>
      <c r="P489" s="9"/>
      <c r="Q489" s="9"/>
    </row>
    <row r="490" spans="1:17" ht="12" customHeight="1">
      <c r="A490" s="60" t="s">
        <v>4</v>
      </c>
      <c r="B490" s="7" t="s">
        <v>10</v>
      </c>
      <c r="C490" s="31" t="s">
        <v>42</v>
      </c>
      <c r="D490" s="7" t="s">
        <v>103</v>
      </c>
      <c r="E490" s="7" t="s">
        <v>49</v>
      </c>
      <c r="F490" s="7" t="s">
        <v>67</v>
      </c>
      <c r="G490" s="14"/>
      <c r="H490" s="9">
        <v>2000</v>
      </c>
      <c r="I490" s="23">
        <v>2183</v>
      </c>
      <c r="P490" s="9">
        <v>1173</v>
      </c>
      <c r="Q490" s="9">
        <v>1173</v>
      </c>
    </row>
    <row r="491" spans="1:17" ht="12" customHeight="1">
      <c r="A491" s="60" t="s">
        <v>4</v>
      </c>
      <c r="B491" s="7" t="s">
        <v>10</v>
      </c>
      <c r="C491" s="31" t="s">
        <v>42</v>
      </c>
      <c r="D491" s="7" t="s">
        <v>104</v>
      </c>
      <c r="E491" s="7" t="s">
        <v>49</v>
      </c>
      <c r="F491" s="7" t="s">
        <v>68</v>
      </c>
      <c r="G491" s="14"/>
      <c r="H491" s="9">
        <v>9000</v>
      </c>
      <c r="I491" s="23">
        <v>918</v>
      </c>
      <c r="J491">
        <v>2000</v>
      </c>
      <c r="P491" s="9">
        <v>7735</v>
      </c>
      <c r="Q491" s="9">
        <v>7735</v>
      </c>
    </row>
    <row r="492" spans="1:17" ht="12" customHeight="1">
      <c r="A492" s="60" t="s">
        <v>4</v>
      </c>
      <c r="B492" s="7" t="s">
        <v>10</v>
      </c>
      <c r="C492" s="31" t="s">
        <v>42</v>
      </c>
      <c r="D492" s="7" t="s">
        <v>105</v>
      </c>
      <c r="E492" s="7" t="s">
        <v>49</v>
      </c>
      <c r="F492" s="7" t="s">
        <v>69</v>
      </c>
      <c r="G492" s="14"/>
      <c r="H492" s="9">
        <v>50000</v>
      </c>
      <c r="I492" s="23">
        <v>25818</v>
      </c>
      <c r="J492">
        <v>4500</v>
      </c>
      <c r="P492" s="9">
        <v>49414</v>
      </c>
      <c r="Q492" s="9">
        <v>49414</v>
      </c>
    </row>
    <row r="493" spans="1:17" ht="12" customHeight="1">
      <c r="A493" s="60" t="s">
        <v>4</v>
      </c>
      <c r="B493" s="7" t="s">
        <v>10</v>
      </c>
      <c r="C493" s="31" t="s">
        <v>42</v>
      </c>
      <c r="D493" s="7" t="s">
        <v>111</v>
      </c>
      <c r="E493" s="7" t="s">
        <v>49</v>
      </c>
      <c r="F493" s="7" t="s">
        <v>82</v>
      </c>
      <c r="G493" s="14"/>
      <c r="H493" s="9">
        <v>1000</v>
      </c>
      <c r="I493" s="23">
        <v>9092</v>
      </c>
      <c r="P493" s="9">
        <v>210</v>
      </c>
      <c r="Q493" s="9">
        <v>210</v>
      </c>
    </row>
    <row r="494" spans="1:17" ht="12" customHeight="1">
      <c r="A494" s="60" t="s">
        <v>4</v>
      </c>
      <c r="B494" s="7" t="s">
        <v>10</v>
      </c>
      <c r="C494" s="31" t="s">
        <v>42</v>
      </c>
      <c r="D494" s="7" t="s">
        <v>127</v>
      </c>
      <c r="E494" s="7" t="s">
        <v>49</v>
      </c>
      <c r="F494" s="7" t="s">
        <v>70</v>
      </c>
      <c r="G494" s="14"/>
      <c r="H494" s="9">
        <v>200</v>
      </c>
      <c r="I494" s="23"/>
      <c r="P494" s="9">
        <v>10</v>
      </c>
      <c r="Q494" s="9">
        <v>10</v>
      </c>
    </row>
    <row r="495" spans="1:17" ht="12" customHeight="1">
      <c r="A495" s="60" t="s">
        <v>4</v>
      </c>
      <c r="B495" s="7" t="s">
        <v>10</v>
      </c>
      <c r="C495" s="31" t="s">
        <v>42</v>
      </c>
      <c r="D495" s="7" t="s">
        <v>112</v>
      </c>
      <c r="E495" s="7" t="s">
        <v>49</v>
      </c>
      <c r="F495" s="7" t="s">
        <v>75</v>
      </c>
      <c r="G495" s="14"/>
      <c r="H495" s="9">
        <v>500</v>
      </c>
      <c r="I495" s="23"/>
      <c r="P495" s="9">
        <v>406</v>
      </c>
      <c r="Q495" s="9">
        <v>406</v>
      </c>
    </row>
    <row r="496" spans="1:17" ht="12" customHeight="1">
      <c r="A496" s="97" t="s">
        <v>4</v>
      </c>
      <c r="B496" s="84" t="s">
        <v>10</v>
      </c>
      <c r="C496" s="85" t="s">
        <v>42</v>
      </c>
      <c r="D496" s="86" t="s">
        <v>180</v>
      </c>
      <c r="E496" s="86" t="s">
        <v>52</v>
      </c>
      <c r="F496" s="86" t="s">
        <v>85</v>
      </c>
      <c r="G496" s="87"/>
      <c r="H496" s="88">
        <v>1000</v>
      </c>
      <c r="I496" s="22"/>
      <c r="P496" s="88">
        <v>-25866</v>
      </c>
      <c r="Q496" s="88">
        <v>-25866</v>
      </c>
    </row>
    <row r="497" spans="1:17" ht="12" customHeight="1">
      <c r="A497" s="97" t="s">
        <v>4</v>
      </c>
      <c r="B497" s="84" t="s">
        <v>10</v>
      </c>
      <c r="C497" s="85" t="s">
        <v>42</v>
      </c>
      <c r="D497" s="86" t="s">
        <v>182</v>
      </c>
      <c r="E497" s="86" t="s">
        <v>59</v>
      </c>
      <c r="F497" s="86" t="s">
        <v>59</v>
      </c>
      <c r="G497" s="87"/>
      <c r="H497" s="88">
        <v>500</v>
      </c>
      <c r="I497" s="22">
        <v>475</v>
      </c>
      <c r="P497" s="88"/>
      <c r="Q497" s="88"/>
    </row>
    <row r="498" spans="1:17" ht="12" customHeight="1">
      <c r="A498" s="97" t="s">
        <v>4</v>
      </c>
      <c r="B498" s="84" t="s">
        <v>10</v>
      </c>
      <c r="C498" s="85" t="s">
        <v>42</v>
      </c>
      <c r="D498" s="86" t="s">
        <v>186</v>
      </c>
      <c r="E498" s="86" t="s">
        <v>54</v>
      </c>
      <c r="F498" s="86" t="s">
        <v>92</v>
      </c>
      <c r="G498" s="87"/>
      <c r="H498" s="88"/>
      <c r="I498" s="22"/>
      <c r="P498" s="88"/>
      <c r="Q498" s="88"/>
    </row>
    <row r="499" spans="1:17" s="163" customFormat="1" ht="12" customHeight="1">
      <c r="A499" s="132" t="s">
        <v>4</v>
      </c>
      <c r="B499" s="132" t="s">
        <v>10</v>
      </c>
      <c r="C499" s="133" t="s">
        <v>43</v>
      </c>
      <c r="D499" s="132" t="s">
        <v>218</v>
      </c>
      <c r="E499" s="132"/>
      <c r="F499" s="132"/>
      <c r="G499" s="134"/>
      <c r="H499" s="135">
        <f>H500+H507+H508</f>
        <v>151204</v>
      </c>
      <c r="I499" s="172">
        <v>52887</v>
      </c>
      <c r="P499" s="135">
        <f>P500+P507+P508</f>
        <v>121846</v>
      </c>
      <c r="Q499" s="135">
        <f>Q500+Q507+Q508</f>
        <v>121846</v>
      </c>
    </row>
    <row r="500" spans="1:17" s="81" customFormat="1" ht="12" customHeight="1">
      <c r="A500" s="295" t="s">
        <v>4</v>
      </c>
      <c r="B500" s="296" t="s">
        <v>10</v>
      </c>
      <c r="C500" s="297" t="s">
        <v>43</v>
      </c>
      <c r="D500" s="86" t="s">
        <v>169</v>
      </c>
      <c r="E500" s="86" t="s">
        <v>49</v>
      </c>
      <c r="F500" s="86"/>
      <c r="G500" s="87"/>
      <c r="H500" s="88">
        <f>H501+H502+H503+H504+H506</f>
        <v>150672</v>
      </c>
      <c r="I500" s="298"/>
      <c r="J500" s="289"/>
      <c r="K500" s="289"/>
      <c r="L500" s="289"/>
      <c r="M500" s="289"/>
      <c r="N500" s="289"/>
      <c r="O500" s="289"/>
      <c r="P500" s="88">
        <f>P501+P502+P503+P504+P506+P505</f>
        <v>121846</v>
      </c>
      <c r="Q500" s="88">
        <f>Q501+Q502+Q503+Q504+Q506+Q505</f>
        <v>121846</v>
      </c>
    </row>
    <row r="501" spans="1:17" ht="12" customHeight="1">
      <c r="A501" s="61" t="s">
        <v>4</v>
      </c>
      <c r="B501" s="90" t="s">
        <v>10</v>
      </c>
      <c r="C501" s="91" t="s">
        <v>43</v>
      </c>
      <c r="D501" s="90" t="s">
        <v>103</v>
      </c>
      <c r="E501" s="90" t="s">
        <v>49</v>
      </c>
      <c r="F501" s="90" t="s">
        <v>67</v>
      </c>
      <c r="G501" s="92"/>
      <c r="H501" s="93">
        <v>200</v>
      </c>
      <c r="I501" s="22">
        <v>2225</v>
      </c>
      <c r="P501" s="93">
        <v>99</v>
      </c>
      <c r="Q501" s="93">
        <v>99</v>
      </c>
    </row>
    <row r="502" spans="1:17" ht="12" customHeight="1">
      <c r="A502" s="61" t="s">
        <v>4</v>
      </c>
      <c r="B502" s="90" t="s">
        <v>10</v>
      </c>
      <c r="C502" s="91" t="s">
        <v>43</v>
      </c>
      <c r="D502" s="90" t="s">
        <v>111</v>
      </c>
      <c r="E502" s="90" t="s">
        <v>49</v>
      </c>
      <c r="F502" s="90" t="s">
        <v>82</v>
      </c>
      <c r="G502" s="92"/>
      <c r="H502" s="93"/>
      <c r="I502" s="22"/>
      <c r="P502" s="93"/>
      <c r="Q502" s="93"/>
    </row>
    <row r="503" spans="1:17" ht="12" customHeight="1">
      <c r="A503" s="61" t="s">
        <v>4</v>
      </c>
      <c r="B503" s="90" t="s">
        <v>10</v>
      </c>
      <c r="C503" s="91" t="s">
        <v>43</v>
      </c>
      <c r="D503" s="90" t="s">
        <v>104</v>
      </c>
      <c r="E503" s="90" t="s">
        <v>49</v>
      </c>
      <c r="F503" s="90" t="s">
        <v>68</v>
      </c>
      <c r="G503" s="92"/>
      <c r="H503" s="98"/>
      <c r="I503" s="22">
        <v>31292</v>
      </c>
      <c r="P503" s="98"/>
      <c r="Q503" s="98"/>
    </row>
    <row r="504" spans="1:17" ht="12" customHeight="1">
      <c r="A504" s="61" t="s">
        <v>4</v>
      </c>
      <c r="B504" s="90" t="s">
        <v>10</v>
      </c>
      <c r="C504" s="91" t="s">
        <v>43</v>
      </c>
      <c r="D504" s="90" t="s">
        <v>105</v>
      </c>
      <c r="E504" s="90" t="s">
        <v>49</v>
      </c>
      <c r="F504" s="90" t="s">
        <v>69</v>
      </c>
      <c r="G504" s="92"/>
      <c r="H504" s="93">
        <v>145000</v>
      </c>
      <c r="I504" s="22"/>
      <c r="K504">
        <v>3056</v>
      </c>
      <c r="P504" s="93">
        <v>121215</v>
      </c>
      <c r="Q504" s="93">
        <v>121215</v>
      </c>
    </row>
    <row r="505" spans="1:17" ht="12" customHeight="1">
      <c r="A505" s="61" t="s">
        <v>4</v>
      </c>
      <c r="B505" s="90" t="s">
        <v>10</v>
      </c>
      <c r="C505" s="91" t="s">
        <v>43</v>
      </c>
      <c r="D505" s="90" t="s">
        <v>111</v>
      </c>
      <c r="E505" s="90" t="s">
        <v>49</v>
      </c>
      <c r="F505" s="90" t="s">
        <v>82</v>
      </c>
      <c r="G505" s="92"/>
      <c r="H505" s="93"/>
      <c r="I505" s="22"/>
      <c r="P505" s="93">
        <v>532</v>
      </c>
      <c r="Q505" s="93">
        <v>532</v>
      </c>
    </row>
    <row r="506" spans="1:17" ht="12" customHeight="1">
      <c r="A506" s="61" t="s">
        <v>4</v>
      </c>
      <c r="B506" s="90" t="s">
        <v>10</v>
      </c>
      <c r="C506" s="91" t="s">
        <v>43</v>
      </c>
      <c r="D506" s="90" t="s">
        <v>112</v>
      </c>
      <c r="E506" s="90" t="s">
        <v>49</v>
      </c>
      <c r="F506" s="90" t="s">
        <v>75</v>
      </c>
      <c r="G506" s="92"/>
      <c r="H506" s="93">
        <v>5472</v>
      </c>
      <c r="I506" s="22"/>
      <c r="P506" s="93"/>
      <c r="Q506" s="93"/>
    </row>
    <row r="507" spans="1:17" ht="12" customHeight="1">
      <c r="A507" s="61" t="s">
        <v>4</v>
      </c>
      <c r="B507" s="84" t="s">
        <v>10</v>
      </c>
      <c r="C507" s="85" t="s">
        <v>43</v>
      </c>
      <c r="D507" s="86" t="s">
        <v>181</v>
      </c>
      <c r="E507" s="86" t="s">
        <v>51</v>
      </c>
      <c r="F507" s="86"/>
      <c r="G507" s="87"/>
      <c r="H507" s="88">
        <v>532</v>
      </c>
      <c r="I507" s="48">
        <v>19370</v>
      </c>
      <c r="K507" s="3">
        <v>1000000</v>
      </c>
      <c r="L507">
        <v>1020000</v>
      </c>
      <c r="N507">
        <v>1000000</v>
      </c>
      <c r="O507">
        <v>20000</v>
      </c>
      <c r="P507" s="88"/>
      <c r="Q507" s="88"/>
    </row>
    <row r="508" spans="1:17" ht="12" customHeight="1">
      <c r="A508" s="61" t="s">
        <v>4</v>
      </c>
      <c r="B508" s="84" t="s">
        <v>10</v>
      </c>
      <c r="C508" s="85" t="s">
        <v>43</v>
      </c>
      <c r="D508" s="86" t="s">
        <v>178</v>
      </c>
      <c r="E508" s="86" t="s">
        <v>54</v>
      </c>
      <c r="F508" s="86" t="s">
        <v>92</v>
      </c>
      <c r="G508" s="87"/>
      <c r="H508" s="88"/>
      <c r="I508" s="48"/>
      <c r="P508" s="88"/>
      <c r="Q508" s="88"/>
    </row>
    <row r="509" spans="1:17" s="100" customFormat="1" ht="12" customHeight="1">
      <c r="A509" s="132" t="s">
        <v>4</v>
      </c>
      <c r="B509" s="132" t="s">
        <v>10</v>
      </c>
      <c r="C509" s="133" t="s">
        <v>44</v>
      </c>
      <c r="D509" s="132" t="s">
        <v>99</v>
      </c>
      <c r="E509" s="132"/>
      <c r="F509" s="132"/>
      <c r="G509" s="134"/>
      <c r="H509" s="135">
        <f>H510+H511+H515+H519+H526+H527</f>
        <v>96853</v>
      </c>
      <c r="I509" s="111">
        <v>13881</v>
      </c>
      <c r="J509" s="112">
        <v>11000</v>
      </c>
      <c r="P509" s="135">
        <f>P510+P511+P515+P519+P526+P527</f>
        <v>53262</v>
      </c>
      <c r="Q509" s="135">
        <f>Q510+Q511+Q515+Q519+Q526+Q527</f>
        <v>53262</v>
      </c>
    </row>
    <row r="510" spans="1:17" ht="12" customHeight="1">
      <c r="A510" s="97" t="s">
        <v>4</v>
      </c>
      <c r="B510" s="84" t="s">
        <v>10</v>
      </c>
      <c r="C510" s="85" t="s">
        <v>44</v>
      </c>
      <c r="D510" s="86" t="s">
        <v>170</v>
      </c>
      <c r="E510" s="86" t="s">
        <v>50</v>
      </c>
      <c r="F510" s="86" t="s">
        <v>71</v>
      </c>
      <c r="G510" s="87"/>
      <c r="H510" s="88">
        <v>40000</v>
      </c>
      <c r="I510" s="43">
        <v>8398</v>
      </c>
      <c r="P510" s="88">
        <v>37057</v>
      </c>
      <c r="Q510" s="88">
        <v>37057</v>
      </c>
    </row>
    <row r="511" spans="1:17" ht="12" customHeight="1">
      <c r="A511" s="97" t="s">
        <v>4</v>
      </c>
      <c r="B511" s="84" t="s">
        <v>10</v>
      </c>
      <c r="C511" s="85" t="s">
        <v>44</v>
      </c>
      <c r="D511" s="86" t="s">
        <v>167</v>
      </c>
      <c r="E511" s="86" t="s">
        <v>47</v>
      </c>
      <c r="F511" s="86"/>
      <c r="G511" s="87"/>
      <c r="H511" s="88">
        <f>H512+H513+H514</f>
        <v>3900</v>
      </c>
      <c r="I511" s="43"/>
      <c r="P511" s="88">
        <f>P512+P513+P514</f>
        <v>4053</v>
      </c>
      <c r="Q511" s="88">
        <f>Q512+Q513+Q514</f>
        <v>4053</v>
      </c>
    </row>
    <row r="512" spans="1:17" ht="12" customHeight="1">
      <c r="A512" s="60" t="s">
        <v>4</v>
      </c>
      <c r="B512" s="7" t="s">
        <v>10</v>
      </c>
      <c r="C512" s="31" t="s">
        <v>44</v>
      </c>
      <c r="D512" s="7" t="s">
        <v>102</v>
      </c>
      <c r="E512" s="7" t="s">
        <v>47</v>
      </c>
      <c r="F512" s="7" t="s">
        <v>63</v>
      </c>
      <c r="G512" s="14"/>
      <c r="H512" s="9">
        <v>200</v>
      </c>
      <c r="I512" s="23"/>
      <c r="P512" s="9">
        <v>180</v>
      </c>
      <c r="Q512" s="9">
        <v>180</v>
      </c>
    </row>
    <row r="513" spans="1:17" ht="12" customHeight="1">
      <c r="A513" s="60" t="s">
        <v>4</v>
      </c>
      <c r="B513" s="7" t="s">
        <v>10</v>
      </c>
      <c r="C513" s="31" t="s">
        <v>44</v>
      </c>
      <c r="D513" s="7" t="s">
        <v>107</v>
      </c>
      <c r="E513" s="7" t="s">
        <v>47</v>
      </c>
      <c r="F513" s="7" t="s">
        <v>72</v>
      </c>
      <c r="G513" s="14"/>
      <c r="H513" s="9">
        <v>1200</v>
      </c>
      <c r="I513" s="23">
        <v>610</v>
      </c>
      <c r="P513" s="9">
        <v>1234</v>
      </c>
      <c r="Q513" s="9">
        <v>1234</v>
      </c>
    </row>
    <row r="514" spans="1:17" ht="12" customHeight="1">
      <c r="A514" s="60" t="s">
        <v>4</v>
      </c>
      <c r="B514" s="7" t="s">
        <v>10</v>
      </c>
      <c r="C514" s="31" t="s">
        <v>44</v>
      </c>
      <c r="D514" s="7" t="s">
        <v>108</v>
      </c>
      <c r="E514" s="7" t="s">
        <v>47</v>
      </c>
      <c r="F514" s="7" t="s">
        <v>73</v>
      </c>
      <c r="G514" s="14"/>
      <c r="H514" s="9">
        <v>2500</v>
      </c>
      <c r="I514" s="23"/>
      <c r="P514" s="9">
        <v>2639</v>
      </c>
      <c r="Q514" s="9">
        <v>2639</v>
      </c>
    </row>
    <row r="515" spans="1:17" ht="12" customHeight="1">
      <c r="A515" s="97" t="s">
        <v>4</v>
      </c>
      <c r="B515" s="84" t="s">
        <v>10</v>
      </c>
      <c r="C515" s="85" t="s">
        <v>44</v>
      </c>
      <c r="D515" s="86" t="s">
        <v>174</v>
      </c>
      <c r="E515" s="86" t="s">
        <v>48</v>
      </c>
      <c r="F515" s="86"/>
      <c r="G515" s="87"/>
      <c r="H515" s="88">
        <f>H516+H517+H518</f>
        <v>9000</v>
      </c>
      <c r="I515" s="43"/>
      <c r="P515" s="88">
        <f>P516+P517+P518</f>
        <v>8962</v>
      </c>
      <c r="Q515" s="88">
        <f>Q516+Q517+Q518</f>
        <v>8962</v>
      </c>
    </row>
    <row r="516" spans="1:17" ht="12" customHeight="1">
      <c r="A516" s="60" t="s">
        <v>4</v>
      </c>
      <c r="B516" s="7" t="s">
        <v>10</v>
      </c>
      <c r="C516" s="31" t="s">
        <v>44</v>
      </c>
      <c r="D516" s="7" t="s">
        <v>161</v>
      </c>
      <c r="E516" s="7" t="s">
        <v>48</v>
      </c>
      <c r="F516" s="7" t="s">
        <v>64</v>
      </c>
      <c r="G516" s="14"/>
      <c r="H516" s="9">
        <v>5000</v>
      </c>
      <c r="I516" s="23">
        <v>1887</v>
      </c>
      <c r="P516" s="9">
        <v>5354</v>
      </c>
      <c r="Q516" s="9">
        <v>5354</v>
      </c>
    </row>
    <row r="517" spans="1:17" ht="12" customHeight="1">
      <c r="A517" s="60" t="s">
        <v>4</v>
      </c>
      <c r="B517" s="7" t="s">
        <v>10</v>
      </c>
      <c r="C517" s="31" t="s">
        <v>44</v>
      </c>
      <c r="D517" s="7" t="s">
        <v>162</v>
      </c>
      <c r="E517" s="7" t="s">
        <v>48</v>
      </c>
      <c r="F517" s="7" t="s">
        <v>65</v>
      </c>
      <c r="G517" s="14"/>
      <c r="H517" s="9">
        <v>2500</v>
      </c>
      <c r="I517" s="23">
        <v>949</v>
      </c>
      <c r="P517" s="9">
        <v>2613</v>
      </c>
      <c r="Q517" s="9">
        <v>2613</v>
      </c>
    </row>
    <row r="518" spans="1:17" ht="12" customHeight="1">
      <c r="A518" s="60" t="s">
        <v>4</v>
      </c>
      <c r="B518" s="7" t="s">
        <v>10</v>
      </c>
      <c r="C518" s="31" t="s">
        <v>44</v>
      </c>
      <c r="D518" s="7" t="s">
        <v>163</v>
      </c>
      <c r="E518" s="7" t="s">
        <v>48</v>
      </c>
      <c r="F518" s="7" t="s">
        <v>66</v>
      </c>
      <c r="G518" s="14"/>
      <c r="H518" s="9">
        <v>1500</v>
      </c>
      <c r="I518" s="23">
        <v>399</v>
      </c>
      <c r="P518" s="9">
        <v>995</v>
      </c>
      <c r="Q518" s="9">
        <v>995</v>
      </c>
    </row>
    <row r="519" spans="1:17" ht="12" customHeight="1">
      <c r="A519" s="97" t="s">
        <v>4</v>
      </c>
      <c r="B519" s="84" t="s">
        <v>10</v>
      </c>
      <c r="C519" s="85" t="s">
        <v>44</v>
      </c>
      <c r="D519" s="86" t="s">
        <v>169</v>
      </c>
      <c r="E519" s="86" t="s">
        <v>49</v>
      </c>
      <c r="F519" s="86"/>
      <c r="G519" s="87"/>
      <c r="H519" s="88">
        <f>+H520+H521+H522+H523+H525</f>
        <v>20000</v>
      </c>
      <c r="I519" s="43"/>
      <c r="P519" s="88">
        <f>+P520+P521+P522+P523+P524+P525</f>
        <v>8372</v>
      </c>
      <c r="Q519" s="88">
        <f>+Q520+Q521+Q522+Q523+Q524+Q525</f>
        <v>8372</v>
      </c>
    </row>
    <row r="520" spans="1:17" ht="12" customHeight="1">
      <c r="A520" s="61" t="s">
        <v>4</v>
      </c>
      <c r="B520" s="84" t="s">
        <v>10</v>
      </c>
      <c r="C520" s="85" t="s">
        <v>44</v>
      </c>
      <c r="D520" s="237" t="s">
        <v>114</v>
      </c>
      <c r="E520" s="237" t="s">
        <v>49</v>
      </c>
      <c r="F520" s="237" t="s">
        <v>79</v>
      </c>
      <c r="G520" s="239"/>
      <c r="H520" s="240"/>
      <c r="I520" s="266"/>
      <c r="J520" s="13"/>
      <c r="K520" s="13"/>
      <c r="L520" s="13"/>
      <c r="M520" s="13"/>
      <c r="N520" s="13"/>
      <c r="O520" s="13"/>
      <c r="P520" s="240">
        <v>196</v>
      </c>
      <c r="Q520" s="240">
        <v>196</v>
      </c>
    </row>
    <row r="521" spans="1:17" ht="12" customHeight="1">
      <c r="A521" s="60" t="s">
        <v>4</v>
      </c>
      <c r="B521" s="7" t="s">
        <v>10</v>
      </c>
      <c r="C521" s="31" t="s">
        <v>44</v>
      </c>
      <c r="D521" s="7" t="s">
        <v>103</v>
      </c>
      <c r="E521" s="7" t="s">
        <v>49</v>
      </c>
      <c r="F521" s="7" t="s">
        <v>67</v>
      </c>
      <c r="G521" s="14"/>
      <c r="H521" s="9">
        <v>2000</v>
      </c>
      <c r="I521" s="23">
        <v>705</v>
      </c>
      <c r="P521" s="9">
        <v>1530</v>
      </c>
      <c r="Q521" s="9">
        <v>1530</v>
      </c>
    </row>
    <row r="522" spans="1:17" ht="12" customHeight="1">
      <c r="A522" s="60" t="s">
        <v>4</v>
      </c>
      <c r="B522" s="7" t="s">
        <v>10</v>
      </c>
      <c r="C522" s="31" t="s">
        <v>44</v>
      </c>
      <c r="D522" s="7" t="s">
        <v>104</v>
      </c>
      <c r="E522" s="7" t="s">
        <v>49</v>
      </c>
      <c r="F522" s="7" t="s">
        <v>68</v>
      </c>
      <c r="G522" s="14"/>
      <c r="H522" s="9">
        <v>5000</v>
      </c>
      <c r="I522" s="23">
        <v>637</v>
      </c>
      <c r="P522" s="9">
        <v>4458</v>
      </c>
      <c r="Q522" s="9">
        <v>4458</v>
      </c>
    </row>
    <row r="523" spans="1:17" ht="12" customHeight="1">
      <c r="A523" s="60" t="s">
        <v>4</v>
      </c>
      <c r="B523" s="7" t="s">
        <v>10</v>
      </c>
      <c r="C523" s="31" t="s">
        <v>44</v>
      </c>
      <c r="D523" s="7" t="s">
        <v>105</v>
      </c>
      <c r="E523" s="7" t="s">
        <v>49</v>
      </c>
      <c r="F523" s="7" t="s">
        <v>69</v>
      </c>
      <c r="G523" s="14"/>
      <c r="H523" s="9">
        <v>2000</v>
      </c>
      <c r="I523" s="23">
        <v>296</v>
      </c>
      <c r="P523" s="9">
        <v>1725</v>
      </c>
      <c r="Q523" s="9">
        <v>1725</v>
      </c>
    </row>
    <row r="524" spans="1:17" ht="12" customHeight="1">
      <c r="A524" s="61" t="s">
        <v>4</v>
      </c>
      <c r="B524" s="7" t="s">
        <v>10</v>
      </c>
      <c r="C524" s="31" t="s">
        <v>44</v>
      </c>
      <c r="D524" s="7" t="s">
        <v>127</v>
      </c>
      <c r="E524" s="7" t="s">
        <v>49</v>
      </c>
      <c r="F524" s="7" t="s">
        <v>70</v>
      </c>
      <c r="G524" s="14"/>
      <c r="H524" s="9"/>
      <c r="I524" s="23"/>
      <c r="P524" s="9"/>
      <c r="Q524" s="9"/>
    </row>
    <row r="525" spans="1:17" ht="12" customHeight="1">
      <c r="A525" s="60" t="s">
        <v>4</v>
      </c>
      <c r="B525" s="7" t="s">
        <v>10</v>
      </c>
      <c r="C525" s="31" t="s">
        <v>44</v>
      </c>
      <c r="D525" s="7" t="s">
        <v>112</v>
      </c>
      <c r="E525" s="7" t="s">
        <v>49</v>
      </c>
      <c r="F525" s="7" t="s">
        <v>75</v>
      </c>
      <c r="G525" s="14"/>
      <c r="H525" s="9">
        <v>11000</v>
      </c>
      <c r="I525" s="23"/>
      <c r="P525" s="9">
        <v>463</v>
      </c>
      <c r="Q525" s="9">
        <v>463</v>
      </c>
    </row>
    <row r="526" spans="1:17" ht="12" customHeight="1">
      <c r="A526" s="97" t="s">
        <v>4</v>
      </c>
      <c r="B526" s="84" t="s">
        <v>10</v>
      </c>
      <c r="C526" s="85" t="s">
        <v>44</v>
      </c>
      <c r="D526" s="86" t="s">
        <v>180</v>
      </c>
      <c r="E526" s="86" t="s">
        <v>52</v>
      </c>
      <c r="F526" s="86" t="s">
        <v>85</v>
      </c>
      <c r="G526" s="87"/>
      <c r="H526" s="88">
        <v>1000</v>
      </c>
      <c r="I526" s="43"/>
      <c r="P526" s="88">
        <v>-5182</v>
      </c>
      <c r="Q526" s="88">
        <v>-5182</v>
      </c>
    </row>
    <row r="527" spans="1:17" ht="12" customHeight="1">
      <c r="A527" s="97" t="s">
        <v>4</v>
      </c>
      <c r="B527" s="84" t="s">
        <v>10</v>
      </c>
      <c r="C527" s="85" t="s">
        <v>44</v>
      </c>
      <c r="D527" s="86" t="s">
        <v>198</v>
      </c>
      <c r="E527" s="86" t="s">
        <v>54</v>
      </c>
      <c r="F527" s="86"/>
      <c r="G527" s="87"/>
      <c r="H527" s="88">
        <f>H528+H529</f>
        <v>22953</v>
      </c>
      <c r="I527" s="43"/>
      <c r="P527" s="88">
        <f>P528+P529</f>
        <v>0</v>
      </c>
      <c r="Q527" s="88">
        <f>Q528+Q529</f>
        <v>0</v>
      </c>
    </row>
    <row r="528" spans="1:17" ht="12" customHeight="1">
      <c r="A528" s="97" t="s">
        <v>4</v>
      </c>
      <c r="B528" s="84" t="s">
        <v>10</v>
      </c>
      <c r="C528" s="85" t="s">
        <v>44</v>
      </c>
      <c r="D528" s="237" t="s">
        <v>179</v>
      </c>
      <c r="E528" s="237" t="s">
        <v>54</v>
      </c>
      <c r="F528" s="237" t="s">
        <v>262</v>
      </c>
      <c r="G528" s="239"/>
      <c r="H528" s="240"/>
      <c r="I528" s="266"/>
      <c r="J528" s="13"/>
      <c r="K528" s="13"/>
      <c r="L528" s="13"/>
      <c r="M528" s="13"/>
      <c r="N528" s="13"/>
      <c r="O528" s="13"/>
      <c r="P528" s="240"/>
      <c r="Q528" s="240"/>
    </row>
    <row r="529" spans="1:17" ht="12" customHeight="1">
      <c r="A529" s="97" t="s">
        <v>4</v>
      </c>
      <c r="B529" s="84" t="s">
        <v>10</v>
      </c>
      <c r="C529" s="85" t="s">
        <v>44</v>
      </c>
      <c r="D529" s="237" t="s">
        <v>265</v>
      </c>
      <c r="E529" s="237" t="s">
        <v>54</v>
      </c>
      <c r="F529" s="237" t="s">
        <v>92</v>
      </c>
      <c r="G529" s="239"/>
      <c r="H529" s="240">
        <v>22953</v>
      </c>
      <c r="I529" s="266"/>
      <c r="J529" s="13"/>
      <c r="K529" s="13"/>
      <c r="L529" s="13"/>
      <c r="M529" s="13"/>
      <c r="N529" s="13"/>
      <c r="O529" s="13"/>
      <c r="P529" s="240"/>
      <c r="Q529" s="240"/>
    </row>
    <row r="530" spans="1:17" s="100" customFormat="1" ht="12" customHeight="1">
      <c r="A530" s="132" t="s">
        <v>4</v>
      </c>
      <c r="B530" s="132" t="s">
        <v>12</v>
      </c>
      <c r="C530" s="133" t="s">
        <v>45</v>
      </c>
      <c r="D530" s="132" t="s">
        <v>219</v>
      </c>
      <c r="E530" s="132" t="s">
        <v>60</v>
      </c>
      <c r="F530" s="132" t="s">
        <v>94</v>
      </c>
      <c r="G530" s="134" t="s">
        <v>145</v>
      </c>
      <c r="H530" s="135">
        <v>25000</v>
      </c>
      <c r="I530" s="111"/>
      <c r="P530" s="135">
        <v>14449</v>
      </c>
      <c r="Q530" s="135">
        <v>14449</v>
      </c>
    </row>
    <row r="531" spans="1:17" s="100" customFormat="1" ht="12" customHeight="1">
      <c r="A531" s="164" t="s">
        <v>5</v>
      </c>
      <c r="B531" s="164"/>
      <c r="C531" s="165"/>
      <c r="D531" s="164" t="s">
        <v>220</v>
      </c>
      <c r="E531" s="164"/>
      <c r="F531" s="164"/>
      <c r="G531" s="166"/>
      <c r="H531" s="167">
        <v>52844</v>
      </c>
      <c r="I531" s="168">
        <v>22526</v>
      </c>
      <c r="P531" s="167">
        <v>55327</v>
      </c>
      <c r="Q531" s="167">
        <v>55327</v>
      </c>
    </row>
    <row r="532" spans="1:17" s="100" customFormat="1" ht="12" customHeight="1">
      <c r="A532" s="132" t="s">
        <v>5</v>
      </c>
      <c r="B532" s="132" t="s">
        <v>3</v>
      </c>
      <c r="C532" s="133" t="s">
        <v>15</v>
      </c>
      <c r="D532" s="132" t="s">
        <v>221</v>
      </c>
      <c r="E532" s="132"/>
      <c r="F532" s="132"/>
      <c r="G532" s="134"/>
      <c r="H532" s="135">
        <f>H533+H535+H540+H544</f>
        <v>52844</v>
      </c>
      <c r="I532" s="111">
        <v>4219</v>
      </c>
      <c r="J532" s="112">
        <v>100000</v>
      </c>
      <c r="P532" s="135">
        <f>P533+P534+P535+P540+P544</f>
        <v>55327</v>
      </c>
      <c r="Q532" s="135">
        <f>Q533+Q534+Q535+Q540+Q544</f>
        <v>55327</v>
      </c>
    </row>
    <row r="533" spans="1:17" ht="12" customHeight="1">
      <c r="A533" s="237" t="s">
        <v>5</v>
      </c>
      <c r="B533" s="84" t="s">
        <v>3</v>
      </c>
      <c r="C533" s="85" t="s">
        <v>15</v>
      </c>
      <c r="D533" s="86" t="s">
        <v>170</v>
      </c>
      <c r="E533" s="86" t="s">
        <v>50</v>
      </c>
      <c r="F533" s="86" t="s">
        <v>71</v>
      </c>
      <c r="G533" s="87"/>
      <c r="H533" s="88">
        <v>37863</v>
      </c>
      <c r="I533" s="43"/>
      <c r="P533" s="88">
        <v>37863</v>
      </c>
      <c r="Q533" s="88">
        <v>37863</v>
      </c>
    </row>
    <row r="534" spans="1:17" ht="12" customHeight="1">
      <c r="A534" s="237" t="s">
        <v>5</v>
      </c>
      <c r="B534" s="84" t="s">
        <v>3</v>
      </c>
      <c r="C534" s="85" t="s">
        <v>15</v>
      </c>
      <c r="D534" s="86" t="s">
        <v>232</v>
      </c>
      <c r="E534" s="86" t="s">
        <v>50</v>
      </c>
      <c r="F534" s="86" t="s">
        <v>231</v>
      </c>
      <c r="G534" s="87"/>
      <c r="H534" s="88"/>
      <c r="I534" s="43"/>
      <c r="P534" s="88"/>
      <c r="Q534" s="88"/>
    </row>
    <row r="535" spans="1:17" ht="12" customHeight="1">
      <c r="A535" s="237" t="s">
        <v>5</v>
      </c>
      <c r="B535" s="84" t="s">
        <v>3</v>
      </c>
      <c r="C535" s="85" t="s">
        <v>15</v>
      </c>
      <c r="D535" s="86" t="s">
        <v>167</v>
      </c>
      <c r="E535" s="86" t="s">
        <v>47</v>
      </c>
      <c r="F535" s="86"/>
      <c r="G535" s="87"/>
      <c r="H535" s="88">
        <f>H536+H537+H538+H539</f>
        <v>13930</v>
      </c>
      <c r="I535" s="43"/>
      <c r="P535" s="88">
        <f>P536+P537+P538+P539</f>
        <v>15150</v>
      </c>
      <c r="Q535" s="88">
        <f>Q536+Q537+Q538+Q539</f>
        <v>15150</v>
      </c>
    </row>
    <row r="536" spans="1:17" ht="12" customHeight="1">
      <c r="A536" s="11" t="s">
        <v>5</v>
      </c>
      <c r="B536" s="7" t="s">
        <v>3</v>
      </c>
      <c r="C536" s="31" t="s">
        <v>15</v>
      </c>
      <c r="D536" s="7" t="s">
        <v>164</v>
      </c>
      <c r="E536" s="7" t="s">
        <v>47</v>
      </c>
      <c r="F536" s="7" t="s">
        <v>62</v>
      </c>
      <c r="G536" s="14"/>
      <c r="H536" s="9">
        <v>13930</v>
      </c>
      <c r="I536" s="23">
        <v>4219</v>
      </c>
      <c r="P536" s="9">
        <v>15150</v>
      </c>
      <c r="Q536" s="9">
        <v>15150</v>
      </c>
    </row>
    <row r="537" spans="1:17" ht="12" customHeight="1">
      <c r="A537" s="11" t="s">
        <v>5</v>
      </c>
      <c r="B537" s="7" t="s">
        <v>3</v>
      </c>
      <c r="C537" s="31" t="s">
        <v>15</v>
      </c>
      <c r="D537" s="7" t="s">
        <v>160</v>
      </c>
      <c r="E537" s="7" t="s">
        <v>47</v>
      </c>
      <c r="F537" s="7" t="s">
        <v>72</v>
      </c>
      <c r="G537" s="14"/>
      <c r="H537" s="9"/>
      <c r="I537" s="23"/>
      <c r="P537" s="9"/>
      <c r="Q537" s="9"/>
    </row>
    <row r="538" spans="1:17" ht="12" customHeight="1">
      <c r="A538" s="11" t="s">
        <v>5</v>
      </c>
      <c r="B538" s="7" t="s">
        <v>3</v>
      </c>
      <c r="C538" s="31" t="s">
        <v>15</v>
      </c>
      <c r="D538" s="7" t="s">
        <v>159</v>
      </c>
      <c r="E538" s="7" t="s">
        <v>47</v>
      </c>
      <c r="F538" s="7" t="s">
        <v>73</v>
      </c>
      <c r="G538" s="14"/>
      <c r="H538" s="9"/>
      <c r="I538" s="23"/>
      <c r="P538" s="9"/>
      <c r="Q538" s="9"/>
    </row>
    <row r="539" spans="1:17" ht="12" customHeight="1">
      <c r="A539" s="11" t="s">
        <v>5</v>
      </c>
      <c r="B539" s="7" t="s">
        <v>3</v>
      </c>
      <c r="C539" s="31" t="s">
        <v>15</v>
      </c>
      <c r="D539" s="7" t="s">
        <v>109</v>
      </c>
      <c r="E539" s="7" t="s">
        <v>47</v>
      </c>
      <c r="F539" s="7" t="s">
        <v>63</v>
      </c>
      <c r="G539" s="14"/>
      <c r="H539" s="9"/>
      <c r="I539" s="23"/>
      <c r="K539" s="55"/>
      <c r="P539" s="9"/>
      <c r="Q539" s="9"/>
    </row>
    <row r="540" spans="1:17" ht="12" customHeight="1">
      <c r="A540" s="237" t="s">
        <v>5</v>
      </c>
      <c r="B540" s="84" t="s">
        <v>3</v>
      </c>
      <c r="C540" s="85" t="s">
        <v>15</v>
      </c>
      <c r="D540" s="86" t="s">
        <v>174</v>
      </c>
      <c r="E540" s="86" t="s">
        <v>48</v>
      </c>
      <c r="F540" s="86"/>
      <c r="G540" s="87"/>
      <c r="H540" s="88">
        <f>H541+H542+H543</f>
        <v>1809</v>
      </c>
      <c r="I540" s="43"/>
      <c r="P540" s="88">
        <f>P541+P542+P543</f>
        <v>1809</v>
      </c>
      <c r="Q540" s="88">
        <f>Q541+Q542+Q543</f>
        <v>1809</v>
      </c>
    </row>
    <row r="541" spans="1:17" ht="12" customHeight="1">
      <c r="A541" s="11" t="s">
        <v>5</v>
      </c>
      <c r="B541" s="7" t="s">
        <v>3</v>
      </c>
      <c r="C541" s="31" t="s">
        <v>15</v>
      </c>
      <c r="D541" s="7" t="s">
        <v>161</v>
      </c>
      <c r="E541" s="7" t="s">
        <v>48</v>
      </c>
      <c r="F541" s="7" t="s">
        <v>64</v>
      </c>
      <c r="G541" s="14"/>
      <c r="H541" s="9">
        <v>1192</v>
      </c>
      <c r="I541" s="23"/>
      <c r="P541" s="9">
        <v>1192</v>
      </c>
      <c r="Q541" s="9">
        <v>1192</v>
      </c>
    </row>
    <row r="542" spans="1:17" ht="12" customHeight="1">
      <c r="A542" s="11" t="s">
        <v>5</v>
      </c>
      <c r="B542" s="7" t="s">
        <v>3</v>
      </c>
      <c r="C542" s="31" t="s">
        <v>15</v>
      </c>
      <c r="D542" s="7" t="s">
        <v>162</v>
      </c>
      <c r="E542" s="7" t="s">
        <v>48</v>
      </c>
      <c r="F542" s="7" t="s">
        <v>65</v>
      </c>
      <c r="G542" s="14"/>
      <c r="H542" s="9">
        <v>549</v>
      </c>
      <c r="I542" s="23"/>
      <c r="P542" s="9">
        <v>549</v>
      </c>
      <c r="Q542" s="9">
        <v>549</v>
      </c>
    </row>
    <row r="543" spans="1:17" ht="12" customHeight="1">
      <c r="A543" s="11" t="s">
        <v>5</v>
      </c>
      <c r="B543" s="7" t="s">
        <v>3</v>
      </c>
      <c r="C543" s="31" t="s">
        <v>15</v>
      </c>
      <c r="D543" s="7" t="s">
        <v>163</v>
      </c>
      <c r="E543" s="7" t="s">
        <v>48</v>
      </c>
      <c r="F543" s="7" t="s">
        <v>66</v>
      </c>
      <c r="G543" s="14"/>
      <c r="H543" s="9">
        <v>68</v>
      </c>
      <c r="I543" s="23"/>
      <c r="P543" s="9">
        <v>68</v>
      </c>
      <c r="Q543" s="9">
        <v>68</v>
      </c>
    </row>
    <row r="544" spans="1:17" ht="12" customHeight="1">
      <c r="A544" s="11" t="s">
        <v>5</v>
      </c>
      <c r="B544" s="7" t="s">
        <v>3</v>
      </c>
      <c r="C544" s="31" t="s">
        <v>15</v>
      </c>
      <c r="D544" s="44" t="s">
        <v>233</v>
      </c>
      <c r="E544" s="44" t="s">
        <v>52</v>
      </c>
      <c r="F544" s="44" t="s">
        <v>85</v>
      </c>
      <c r="G544" s="45"/>
      <c r="H544" s="46">
        <v>-758</v>
      </c>
      <c r="I544" s="47"/>
      <c r="J544" s="289"/>
      <c r="K544" s="289"/>
      <c r="L544" s="289"/>
      <c r="M544" s="289"/>
      <c r="N544" s="289"/>
      <c r="O544" s="289"/>
      <c r="P544" s="46">
        <v>505</v>
      </c>
      <c r="Q544" s="46">
        <v>505</v>
      </c>
    </row>
    <row r="545" spans="1:17" s="100" customFormat="1" ht="12" customHeight="1">
      <c r="A545" s="132" t="s">
        <v>5</v>
      </c>
      <c r="B545" s="132" t="s">
        <v>5</v>
      </c>
      <c r="C545" s="133" t="s">
        <v>21</v>
      </c>
      <c r="D545" s="132" t="s">
        <v>95</v>
      </c>
      <c r="E545" s="132"/>
      <c r="F545" s="132"/>
      <c r="G545" s="134"/>
      <c r="H545" s="135"/>
      <c r="I545" s="111">
        <v>18307</v>
      </c>
      <c r="P545" s="135"/>
      <c r="Q545" s="135"/>
    </row>
    <row r="546" spans="1:17" ht="12" customHeight="1">
      <c r="A546" s="237" t="s">
        <v>5</v>
      </c>
      <c r="B546" s="84" t="s">
        <v>5</v>
      </c>
      <c r="C546" s="85" t="s">
        <v>21</v>
      </c>
      <c r="D546" s="86" t="s">
        <v>169</v>
      </c>
      <c r="E546" s="86" t="s">
        <v>49</v>
      </c>
      <c r="F546" s="86"/>
      <c r="G546" s="87"/>
      <c r="H546" s="88"/>
      <c r="I546" s="43"/>
      <c r="P546" s="88"/>
      <c r="Q546" s="88"/>
    </row>
    <row r="547" spans="1:17" ht="12" customHeight="1">
      <c r="A547" s="11" t="s">
        <v>5</v>
      </c>
      <c r="B547" s="90"/>
      <c r="C547" s="91" t="s">
        <v>21</v>
      </c>
      <c r="D547" s="90" t="s">
        <v>103</v>
      </c>
      <c r="E547" s="90" t="s">
        <v>49</v>
      </c>
      <c r="F547" s="90" t="s">
        <v>67</v>
      </c>
      <c r="G547" s="92"/>
      <c r="H547" s="93"/>
      <c r="I547" s="43">
        <v>3952</v>
      </c>
      <c r="P547" s="93"/>
      <c r="Q547" s="93"/>
    </row>
    <row r="548" spans="1:17" ht="12" customHeight="1">
      <c r="A548" s="11" t="s">
        <v>5</v>
      </c>
      <c r="B548" s="7" t="s">
        <v>5</v>
      </c>
      <c r="C548" s="31" t="s">
        <v>21</v>
      </c>
      <c r="D548" s="7" t="s">
        <v>104</v>
      </c>
      <c r="E548" s="7" t="s">
        <v>49</v>
      </c>
      <c r="F548" s="7" t="s">
        <v>68</v>
      </c>
      <c r="G548" s="14"/>
      <c r="H548" s="9"/>
      <c r="I548" s="23">
        <v>7945</v>
      </c>
      <c r="P548" s="9"/>
      <c r="Q548" s="9"/>
    </row>
    <row r="549" spans="1:17" ht="12" customHeight="1">
      <c r="A549" s="11" t="s">
        <v>5</v>
      </c>
      <c r="B549" s="7" t="s">
        <v>5</v>
      </c>
      <c r="C549" s="31" t="s">
        <v>21</v>
      </c>
      <c r="D549" s="7" t="s">
        <v>105</v>
      </c>
      <c r="E549" s="7" t="s">
        <v>49</v>
      </c>
      <c r="F549" s="7" t="s">
        <v>69</v>
      </c>
      <c r="G549" s="14"/>
      <c r="H549" s="9"/>
      <c r="I549" s="23">
        <v>1268</v>
      </c>
      <c r="P549" s="9"/>
      <c r="Q549" s="9"/>
    </row>
    <row r="550" spans="1:17" ht="12" customHeight="1">
      <c r="A550" s="237" t="s">
        <v>5</v>
      </c>
      <c r="B550" s="84" t="s">
        <v>5</v>
      </c>
      <c r="C550" s="85" t="s">
        <v>21</v>
      </c>
      <c r="D550" s="86" t="s">
        <v>181</v>
      </c>
      <c r="E550" s="86" t="s">
        <v>51</v>
      </c>
      <c r="F550" s="86" t="s">
        <v>76</v>
      </c>
      <c r="G550" s="87"/>
      <c r="H550" s="88"/>
      <c r="I550" s="43">
        <v>5142</v>
      </c>
      <c r="L550">
        <v>45000</v>
      </c>
      <c r="O550">
        <v>45000</v>
      </c>
      <c r="P550" s="88"/>
      <c r="Q550" s="88"/>
    </row>
    <row r="551" spans="1:17" ht="12" customHeight="1">
      <c r="A551" s="237" t="s">
        <v>5</v>
      </c>
      <c r="B551" s="84" t="s">
        <v>5</v>
      </c>
      <c r="C551" s="85" t="s">
        <v>21</v>
      </c>
      <c r="D551" s="86" t="s">
        <v>186</v>
      </c>
      <c r="E551" s="86" t="s">
        <v>54</v>
      </c>
      <c r="F551" s="86" t="s">
        <v>92</v>
      </c>
      <c r="G551" s="87"/>
      <c r="H551" s="88"/>
      <c r="I551" s="43"/>
      <c r="K551" s="54">
        <f>SUM(K265:K550)</f>
        <v>3038713</v>
      </c>
      <c r="L551" s="3"/>
      <c r="M551" s="59">
        <v>118136</v>
      </c>
      <c r="N551" s="59">
        <v>2975521</v>
      </c>
      <c r="O551" s="59">
        <f>SUM(O5:O550)</f>
        <v>708845</v>
      </c>
      <c r="P551" s="88"/>
      <c r="Q551" s="88"/>
    </row>
    <row r="552" spans="1:17">
      <c r="A552" s="4"/>
      <c r="B552" s="4"/>
      <c r="C552" s="34"/>
      <c r="D552" s="4"/>
      <c r="E552" s="4"/>
      <c r="F552" s="4"/>
      <c r="G552" s="4"/>
      <c r="H552" s="8"/>
      <c r="I552" s="8"/>
      <c r="J552">
        <v>438100</v>
      </c>
      <c r="K552" s="54">
        <v>2975577</v>
      </c>
      <c r="L552" s="3">
        <v>3332457</v>
      </c>
      <c r="M552" s="59">
        <v>98136</v>
      </c>
      <c r="N552" s="59">
        <v>2975521</v>
      </c>
      <c r="O552" s="59">
        <v>258800</v>
      </c>
    </row>
    <row r="553" spans="1:17">
      <c r="J553">
        <v>16000</v>
      </c>
      <c r="K553" s="54">
        <v>334121</v>
      </c>
      <c r="L553">
        <v>190000</v>
      </c>
      <c r="M553">
        <v>20000</v>
      </c>
      <c r="N553">
        <v>170000</v>
      </c>
    </row>
    <row r="554" spans="1:17">
      <c r="B554" t="s">
        <v>155</v>
      </c>
      <c r="J554" s="3">
        <v>454100</v>
      </c>
      <c r="K554" s="3">
        <v>3312698</v>
      </c>
      <c r="L554" s="3">
        <v>3522457</v>
      </c>
      <c r="M554" s="3">
        <v>118136</v>
      </c>
      <c r="N554" s="3">
        <v>3145521</v>
      </c>
      <c r="O554" s="3">
        <v>258800</v>
      </c>
    </row>
    <row r="555" spans="1:17">
      <c r="B555" t="s">
        <v>156</v>
      </c>
    </row>
    <row r="558" spans="1:17">
      <c r="B558" s="3" t="s">
        <v>157</v>
      </c>
    </row>
    <row r="559" spans="1:17">
      <c r="B559" s="3" t="s">
        <v>158</v>
      </c>
    </row>
  </sheetData>
  <pageMargins left="0.70866141732283472" right="0.70866141732283472" top="0" bottom="0" header="0.31496062992125984" footer="0.31496062992125984"/>
  <pageSetup paperSize="9" scale="8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1 Аналитика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SEVDA</dc:creator>
  <cp:lastModifiedBy>FUJITSU</cp:lastModifiedBy>
  <cp:lastPrinted>2021-07-16T08:03:11Z</cp:lastPrinted>
  <dcterms:created xsi:type="dcterms:W3CDTF">2017-09-07T07:40:39Z</dcterms:created>
  <dcterms:modified xsi:type="dcterms:W3CDTF">2021-07-16T08:11:50Z</dcterms:modified>
</cp:coreProperties>
</file>